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zantaiR\Desktop\2024-25 bsc és msc 07.29\logisztika bsc\"/>
    </mc:Choice>
  </mc:AlternateContent>
  <bookViews>
    <workbookView xWindow="0" yWindow="0" windowWidth="23040" windowHeight="8490"/>
  </bookViews>
  <sheets>
    <sheet name="SZAK" sheetId="7" r:id="rId1"/>
    <sheet name="Hadtáp" sheetId="12" r:id="rId2"/>
    <sheet name="Közl_SPEC" sheetId="14" r:id="rId3"/>
    <sheet name="páncélos- és gépjármű" sheetId="16" r:id="rId4"/>
    <sheet name="fegyverzettechnika" sheetId="15" r:id="rId5"/>
    <sheet name="Katonai pénzügyi" sheetId="13" r:id="rId6"/>
  </sheets>
  <externalReferences>
    <externalReference r:id="rId7"/>
    <externalReference r:id="rId8"/>
  </externalReferences>
  <definedNames>
    <definedName name="_1A83.2_1" localSheetId="4">#REF!</definedName>
    <definedName name="_1A83.2_1" localSheetId="1">#REF!</definedName>
    <definedName name="_1A83.2_1" localSheetId="5">#REF!</definedName>
    <definedName name="_1A83.2_1" localSheetId="2">#REF!</definedName>
    <definedName name="_1A83.2_1" localSheetId="3">#REF!</definedName>
    <definedName name="_1A83.2_1">#REF!</definedName>
    <definedName name="_2A83.2_2" localSheetId="4">#REF!</definedName>
    <definedName name="_2A83.2_2" localSheetId="1">#REF!</definedName>
    <definedName name="_2A83.2_2" localSheetId="5">#REF!</definedName>
    <definedName name="_2A83.2_2" localSheetId="2">#REF!</definedName>
    <definedName name="_2A83.2_2" localSheetId="3">#REF!</definedName>
    <definedName name="_2A83.2_2">#REF!</definedName>
    <definedName name="_3A83.2_3" localSheetId="4">#REF!</definedName>
    <definedName name="_3A83.2_3" localSheetId="1">#REF!</definedName>
    <definedName name="_3A83.2_3" localSheetId="5">#REF!</definedName>
    <definedName name="_3A83.2_3" localSheetId="2">#REF!</definedName>
    <definedName name="_3A83.2_3" localSheetId="3">#REF!</definedName>
    <definedName name="_3A83.2_3">#REF!</definedName>
    <definedName name="_4A83.2_4" localSheetId="4">#REF!</definedName>
    <definedName name="_4A83.2_4" localSheetId="1">#REF!</definedName>
    <definedName name="_4A83.2_4" localSheetId="5">#REF!</definedName>
    <definedName name="_4A83.2_4" localSheetId="2">#REF!</definedName>
    <definedName name="_4A83.2_4" localSheetId="3">#REF!</definedName>
    <definedName name="_4A83.2_4">#REF!</definedName>
    <definedName name="A83.2" localSheetId="4">#REF!</definedName>
    <definedName name="A83.2" localSheetId="1">#REF!</definedName>
    <definedName name="A83.2" localSheetId="5">#REF!</definedName>
    <definedName name="A83.2" localSheetId="2">#REF!</definedName>
    <definedName name="A83.2" localSheetId="3">#REF!</definedName>
    <definedName name="A83.2">#REF!</definedName>
    <definedName name="Hadtáp">#REF!</definedName>
    <definedName name="Katonai_pénzügyi">#REF!</definedName>
    <definedName name="kozl">#REF!</definedName>
    <definedName name="másol" localSheetId="4">#REF!</definedName>
    <definedName name="másol" localSheetId="1">#REF!</definedName>
    <definedName name="másol" localSheetId="5">#REF!</definedName>
    <definedName name="másol" localSheetId="2">#REF!</definedName>
    <definedName name="másol" localSheetId="3">#REF!</definedName>
    <definedName name="másol">#REF!</definedName>
    <definedName name="_xlnm.Print_Area" localSheetId="1">Hadtáp!$A$1:$BE$56</definedName>
    <definedName name="_xlnm.Print_Area" localSheetId="5">'Katonai pénzügyi'!$A$1:$BE$56</definedName>
    <definedName name="_xlnm.Print_Area" localSheetId="2">Közl_SPEC!$A$1:$BE$60</definedName>
    <definedName name="_xlnm.Print_Area" localSheetId="3">'páncélos- és gépjármű'!$A$1:$BE$55</definedName>
    <definedName name="_xlnm.Print_Area" localSheetId="0">SZAK!$A$1:$BE$125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6" i="7" l="1"/>
  <c r="E116" i="7"/>
  <c r="G115" i="7"/>
  <c r="E115" i="7"/>
  <c r="G114" i="7"/>
  <c r="E114" i="7"/>
  <c r="AW52" i="7"/>
  <c r="AE113" i="7"/>
  <c r="AC113" i="7"/>
  <c r="AK97" i="7"/>
  <c r="AI97" i="7"/>
  <c r="AW45" i="7"/>
  <c r="AQ44" i="7"/>
  <c r="AK43" i="7"/>
  <c r="AE42" i="7"/>
  <c r="Y29" i="7" l="1"/>
  <c r="BE22" i="7" l="1"/>
  <c r="BD22" i="7"/>
  <c r="BC22" i="7"/>
  <c r="BB22" i="7"/>
  <c r="BA22" i="7"/>
  <c r="AZ22" i="7"/>
  <c r="AW22" i="7"/>
  <c r="AU22" i="7"/>
  <c r="AQ22" i="7"/>
  <c r="AO22" i="7"/>
  <c r="AK22" i="7"/>
  <c r="AI22" i="7"/>
  <c r="S22" i="7"/>
  <c r="Q22" i="7"/>
  <c r="AC16" i="14" l="1"/>
  <c r="AE15" i="14"/>
  <c r="E24" i="13" l="1"/>
  <c r="G24" i="13"/>
  <c r="K24" i="13"/>
  <c r="M24" i="13"/>
  <c r="Q24" i="13"/>
  <c r="S24" i="13"/>
  <c r="W24" i="13"/>
  <c r="Y24" i="13"/>
  <c r="AC24" i="13"/>
  <c r="AE24" i="13"/>
  <c r="AI24" i="13"/>
  <c r="AK24" i="13"/>
  <c r="AO24" i="13"/>
  <c r="AQ24" i="13"/>
  <c r="AU24" i="13"/>
  <c r="AW24" i="13"/>
  <c r="AZ24" i="13"/>
  <c r="BA24" i="13"/>
  <c r="BB24" i="13"/>
  <c r="BC24" i="13"/>
  <c r="BD24" i="13"/>
  <c r="BE24" i="13"/>
  <c r="AW29" i="13"/>
  <c r="AU29" i="13"/>
  <c r="AW29" i="12"/>
  <c r="AU29" i="12"/>
  <c r="Y96" i="7" l="1"/>
  <c r="W96" i="7"/>
  <c r="BE53" i="7" l="1"/>
  <c r="BD53" i="7"/>
  <c r="BC53" i="7"/>
  <c r="BB53" i="7"/>
  <c r="BA53" i="7"/>
  <c r="AZ53" i="7"/>
  <c r="AW53" i="7"/>
  <c r="AU53" i="7"/>
  <c r="AQ53" i="7"/>
  <c r="AO53" i="7"/>
  <c r="AK53" i="7"/>
  <c r="AI53" i="7"/>
  <c r="Y53" i="7"/>
  <c r="W53" i="7"/>
  <c r="S53" i="7"/>
  <c r="Q53" i="7"/>
  <c r="M53" i="7"/>
  <c r="K53" i="7"/>
  <c r="G53" i="7"/>
  <c r="E53" i="7"/>
  <c r="AZ28" i="15"/>
  <c r="BA28" i="15"/>
  <c r="BB28" i="15"/>
  <c r="BC28" i="15"/>
  <c r="BD28" i="15"/>
  <c r="BE28" i="15"/>
  <c r="AZ29" i="15"/>
  <c r="BA29" i="15"/>
  <c r="BB29" i="15"/>
  <c r="BC29" i="15"/>
  <c r="BD29" i="15"/>
  <c r="BE29" i="15"/>
  <c r="AQ30" i="15"/>
  <c r="AO30" i="15"/>
  <c r="AK30" i="15"/>
  <c r="AI30" i="15"/>
  <c r="AE30" i="15"/>
  <c r="AC30" i="15"/>
  <c r="Y30" i="15"/>
  <c r="W30" i="15"/>
  <c r="S30" i="15"/>
  <c r="Q30" i="15"/>
  <c r="M30" i="15"/>
  <c r="K30" i="15"/>
  <c r="G30" i="15"/>
  <c r="E30" i="15"/>
  <c r="AK29" i="15"/>
  <c r="AI29" i="15"/>
  <c r="AE28" i="15"/>
  <c r="AC28" i="15"/>
  <c r="AQ24" i="15"/>
  <c r="AO24" i="15"/>
  <c r="AQ23" i="15"/>
  <c r="AO23" i="15"/>
  <c r="AQ22" i="15"/>
  <c r="AO22" i="15"/>
  <c r="AQ21" i="15"/>
  <c r="AO21" i="15"/>
  <c r="AK20" i="15"/>
  <c r="AI20" i="15"/>
  <c r="AK19" i="15"/>
  <c r="AI19" i="15"/>
  <c r="AK18" i="15"/>
  <c r="AI18" i="15"/>
  <c r="AK17" i="15"/>
  <c r="AI17" i="15"/>
  <c r="BE16" i="15"/>
  <c r="BD16" i="15"/>
  <c r="BC16" i="15"/>
  <c r="BB16" i="15"/>
  <c r="BA16" i="15"/>
  <c r="AZ16" i="15"/>
  <c r="AW16" i="15"/>
  <c r="AU16" i="15"/>
  <c r="AQ16" i="15"/>
  <c r="AO16" i="15"/>
  <c r="AK16" i="15"/>
  <c r="AI16" i="15"/>
  <c r="AE16" i="15"/>
  <c r="AC16" i="15"/>
  <c r="Y16" i="15"/>
  <c r="W16" i="15"/>
  <c r="S16" i="15"/>
  <c r="Q16" i="15"/>
  <c r="M16" i="15"/>
  <c r="K16" i="15"/>
  <c r="G16" i="15"/>
  <c r="E16" i="15"/>
  <c r="BE15" i="15"/>
  <c r="BD15" i="15"/>
  <c r="BC15" i="15"/>
  <c r="BB15" i="15"/>
  <c r="BA15" i="15"/>
  <c r="AZ15" i="15"/>
  <c r="AW15" i="15"/>
  <c r="AU15" i="15"/>
  <c r="AQ15" i="15"/>
  <c r="AO15" i="15"/>
  <c r="AK15" i="15"/>
  <c r="AI15" i="15"/>
  <c r="AE15" i="15"/>
  <c r="AC15" i="15"/>
  <c r="Y15" i="15"/>
  <c r="W15" i="15"/>
  <c r="S15" i="15"/>
  <c r="Q15" i="15"/>
  <c r="M15" i="15"/>
  <c r="K15" i="15"/>
  <c r="G15" i="15"/>
  <c r="E15" i="15"/>
  <c r="BE14" i="15"/>
  <c r="BD14" i="15"/>
  <c r="BC14" i="15"/>
  <c r="BB14" i="15"/>
  <c r="BA14" i="15"/>
  <c r="AZ14" i="15"/>
  <c r="AW14" i="15"/>
  <c r="AU14" i="15"/>
  <c r="AQ14" i="15"/>
  <c r="AO14" i="15"/>
  <c r="AK14" i="15"/>
  <c r="AI14" i="15"/>
  <c r="AE14" i="15"/>
  <c r="AC14" i="15"/>
  <c r="Y14" i="15"/>
  <c r="W14" i="15"/>
  <c r="S14" i="15"/>
  <c r="Q14" i="15"/>
  <c r="M14" i="15"/>
  <c r="K14" i="15"/>
  <c r="G14" i="15"/>
  <c r="E14" i="15"/>
  <c r="BE13" i="15"/>
  <c r="BD13" i="15"/>
  <c r="BC13" i="15"/>
  <c r="BB13" i="15"/>
  <c r="BA13" i="15"/>
  <c r="AZ13" i="15"/>
  <c r="AW13" i="15"/>
  <c r="AU13" i="15"/>
  <c r="AQ13" i="15"/>
  <c r="AO13" i="15"/>
  <c r="AK13" i="15"/>
  <c r="AI13" i="15"/>
  <c r="AE13" i="15"/>
  <c r="AC13" i="15"/>
  <c r="Y13" i="15"/>
  <c r="W13" i="15"/>
  <c r="S13" i="15"/>
  <c r="Q13" i="15"/>
  <c r="M13" i="15"/>
  <c r="K13" i="15"/>
  <c r="G13" i="15"/>
  <c r="E13" i="15"/>
  <c r="BE12" i="15"/>
  <c r="BD12" i="15"/>
  <c r="BC12" i="15"/>
  <c r="BB12" i="15"/>
  <c r="BA12" i="15"/>
  <c r="AZ12" i="15"/>
  <c r="AW12" i="15"/>
  <c r="AU12" i="15"/>
  <c r="AQ12" i="15"/>
  <c r="AO12" i="15"/>
  <c r="AK12" i="15"/>
  <c r="AI12" i="15"/>
  <c r="AE12" i="15"/>
  <c r="AC12" i="15"/>
  <c r="Y12" i="15"/>
  <c r="W12" i="15"/>
  <c r="S12" i="15"/>
  <c r="Q12" i="15"/>
  <c r="M12" i="15"/>
  <c r="K12" i="15"/>
  <c r="G12" i="15"/>
  <c r="E12" i="15"/>
  <c r="AZ28" i="16"/>
  <c r="BA28" i="16"/>
  <c r="BB28" i="16"/>
  <c r="BC28" i="16"/>
  <c r="BD28" i="16"/>
  <c r="BE28" i="16"/>
  <c r="AZ29" i="16"/>
  <c r="BA29" i="16"/>
  <c r="BB29" i="16"/>
  <c r="BC29" i="16"/>
  <c r="BD29" i="16"/>
  <c r="BE29" i="16"/>
  <c r="AQ30" i="16"/>
  <c r="AO30" i="16"/>
  <c r="AK30" i="16"/>
  <c r="AI30" i="16"/>
  <c r="AE30" i="16"/>
  <c r="AC30" i="16"/>
  <c r="Y30" i="16"/>
  <c r="W30" i="16"/>
  <c r="S30" i="16"/>
  <c r="Q30" i="16"/>
  <c r="M30" i="16"/>
  <c r="K30" i="16"/>
  <c r="G30" i="16"/>
  <c r="E30" i="16"/>
  <c r="AK29" i="16"/>
  <c r="AI29" i="16"/>
  <c r="AE28" i="16"/>
  <c r="AC28" i="16"/>
  <c r="AQ24" i="16"/>
  <c r="AO24" i="16"/>
  <c r="AQ23" i="16"/>
  <c r="AO23" i="16"/>
  <c r="AQ22" i="16"/>
  <c r="AO22" i="16"/>
  <c r="AQ21" i="16"/>
  <c r="AO21" i="16"/>
  <c r="AK20" i="16"/>
  <c r="AI20" i="16"/>
  <c r="AK19" i="16"/>
  <c r="AI19" i="16"/>
  <c r="AK18" i="16"/>
  <c r="AI18" i="16"/>
  <c r="AK17" i="16"/>
  <c r="AI17" i="16"/>
  <c r="BE16" i="16"/>
  <c r="BD16" i="16"/>
  <c r="BC16" i="16"/>
  <c r="BB16" i="16"/>
  <c r="BA16" i="16"/>
  <c r="AZ16" i="16"/>
  <c r="AW16" i="16"/>
  <c r="AU16" i="16"/>
  <c r="AQ16" i="16"/>
  <c r="AO16" i="16"/>
  <c r="AK16" i="16"/>
  <c r="AI16" i="16"/>
  <c r="AE16" i="16"/>
  <c r="AC16" i="16"/>
  <c r="Y16" i="16"/>
  <c r="W16" i="16"/>
  <c r="S16" i="16"/>
  <c r="Q16" i="16"/>
  <c r="M16" i="16"/>
  <c r="K16" i="16"/>
  <c r="G16" i="16"/>
  <c r="E16" i="16"/>
  <c r="BE15" i="16"/>
  <c r="BD15" i="16"/>
  <c r="BC15" i="16"/>
  <c r="BB15" i="16"/>
  <c r="BA15" i="16"/>
  <c r="AZ15" i="16"/>
  <c r="AW15" i="16"/>
  <c r="AU15" i="16"/>
  <c r="AQ15" i="16"/>
  <c r="AO15" i="16"/>
  <c r="AK15" i="16"/>
  <c r="AI15" i="16"/>
  <c r="AE15" i="16"/>
  <c r="AC15" i="16"/>
  <c r="Y15" i="16"/>
  <c r="W15" i="16"/>
  <c r="S15" i="16"/>
  <c r="Q15" i="16"/>
  <c r="M15" i="16"/>
  <c r="K15" i="16"/>
  <c r="G15" i="16"/>
  <c r="E15" i="16"/>
  <c r="BE14" i="16"/>
  <c r="BD14" i="16"/>
  <c r="BC14" i="16"/>
  <c r="BB14" i="16"/>
  <c r="BA14" i="16"/>
  <c r="AZ14" i="16"/>
  <c r="AW14" i="16"/>
  <c r="AU14" i="16"/>
  <c r="AQ14" i="16"/>
  <c r="AO14" i="16"/>
  <c r="AK14" i="16"/>
  <c r="AI14" i="16"/>
  <c r="AE14" i="16"/>
  <c r="AC14" i="16"/>
  <c r="Y14" i="16"/>
  <c r="W14" i="16"/>
  <c r="S14" i="16"/>
  <c r="Q14" i="16"/>
  <c r="M14" i="16"/>
  <c r="K14" i="16"/>
  <c r="G14" i="16"/>
  <c r="E14" i="16"/>
  <c r="BE13" i="16"/>
  <c r="BD13" i="16"/>
  <c r="BC13" i="16"/>
  <c r="BB13" i="16"/>
  <c r="BA13" i="16"/>
  <c r="AZ13" i="16"/>
  <c r="AW13" i="16"/>
  <c r="AU13" i="16"/>
  <c r="AQ13" i="16"/>
  <c r="AO13" i="16"/>
  <c r="AK13" i="16"/>
  <c r="AI13" i="16"/>
  <c r="AE13" i="16"/>
  <c r="AC13" i="16"/>
  <c r="Y13" i="16"/>
  <c r="W13" i="16"/>
  <c r="S13" i="16"/>
  <c r="Q13" i="16"/>
  <c r="M13" i="16"/>
  <c r="K13" i="16"/>
  <c r="G13" i="16"/>
  <c r="E13" i="16"/>
  <c r="BE12" i="16"/>
  <c r="BD12" i="16"/>
  <c r="BC12" i="16"/>
  <c r="BB12" i="16"/>
  <c r="BA12" i="16"/>
  <c r="AZ12" i="16"/>
  <c r="AW12" i="16"/>
  <c r="AU12" i="16"/>
  <c r="AQ12" i="16"/>
  <c r="AO12" i="16"/>
  <c r="AK12" i="16"/>
  <c r="AI12" i="16"/>
  <c r="AE12" i="16"/>
  <c r="AC12" i="16"/>
  <c r="Y12" i="16"/>
  <c r="W12" i="16"/>
  <c r="S12" i="16"/>
  <c r="Q12" i="16"/>
  <c r="M12" i="16"/>
  <c r="K12" i="16"/>
  <c r="G12" i="16"/>
  <c r="E12" i="16"/>
  <c r="AZ32" i="14" l="1"/>
  <c r="BA32" i="14"/>
  <c r="BB32" i="14"/>
  <c r="BC32" i="14"/>
  <c r="BD32" i="14"/>
  <c r="BE32" i="14"/>
  <c r="AZ33" i="14"/>
  <c r="BA33" i="14"/>
  <c r="BB33" i="14"/>
  <c r="BC33" i="14"/>
  <c r="BD33" i="14"/>
  <c r="BE33" i="14"/>
  <c r="AZ34" i="14"/>
  <c r="BA34" i="14"/>
  <c r="BB34" i="14"/>
  <c r="BC34" i="14"/>
  <c r="BD34" i="14"/>
  <c r="BE34" i="14"/>
  <c r="AQ34" i="14"/>
  <c r="AO34" i="14"/>
  <c r="AK33" i="14"/>
  <c r="AI33" i="14"/>
  <c r="BE12" i="12" l="1"/>
  <c r="BD12" i="12"/>
  <c r="BC12" i="12"/>
  <c r="BB12" i="12"/>
  <c r="BA12" i="12"/>
  <c r="AZ12" i="12"/>
  <c r="AW12" i="12"/>
  <c r="AU12" i="12"/>
  <c r="AQ12" i="12"/>
  <c r="AO12" i="12"/>
  <c r="AK12" i="12"/>
  <c r="AI12" i="12"/>
  <c r="AE12" i="12"/>
  <c r="AC12" i="12"/>
  <c r="Y12" i="12"/>
  <c r="W12" i="12"/>
  <c r="S12" i="12"/>
  <c r="Q12" i="12"/>
  <c r="M12" i="12"/>
  <c r="K12" i="12"/>
  <c r="G12" i="12"/>
  <c r="E12" i="12"/>
  <c r="BE13" i="12"/>
  <c r="BD13" i="12"/>
  <c r="BC13" i="12"/>
  <c r="BB13" i="12"/>
  <c r="BA13" i="12"/>
  <c r="AZ13" i="12"/>
  <c r="AW13" i="12"/>
  <c r="AU13" i="12"/>
  <c r="AQ13" i="12"/>
  <c r="AO13" i="12"/>
  <c r="AK13" i="12"/>
  <c r="AI13" i="12"/>
  <c r="AE13" i="12"/>
  <c r="AC13" i="12"/>
  <c r="Y13" i="12"/>
  <c r="W13" i="12"/>
  <c r="S13" i="12"/>
  <c r="Q13" i="12"/>
  <c r="M13" i="12"/>
  <c r="K13" i="12"/>
  <c r="G13" i="12"/>
  <c r="E13" i="12"/>
  <c r="BE32" i="13"/>
  <c r="BD32" i="13"/>
  <c r="BC32" i="13"/>
  <c r="BB32" i="13"/>
  <c r="BA32" i="13"/>
  <c r="AZ32" i="13"/>
  <c r="AW32" i="13"/>
  <c r="AU32" i="13"/>
  <c r="AQ32" i="13"/>
  <c r="AO32" i="13"/>
  <c r="AK32" i="13"/>
  <c r="AI32" i="13"/>
  <c r="AE32" i="13"/>
  <c r="AC32" i="13"/>
  <c r="Y32" i="13"/>
  <c r="W32" i="13"/>
  <c r="S32" i="13"/>
  <c r="Q32" i="13"/>
  <c r="M32" i="13"/>
  <c r="K32" i="13"/>
  <c r="G32" i="13"/>
  <c r="E32" i="13"/>
  <c r="BE31" i="13"/>
  <c r="BD31" i="13"/>
  <c r="BC31" i="13"/>
  <c r="BB31" i="13"/>
  <c r="BA31" i="13"/>
  <c r="AZ31" i="13"/>
  <c r="AQ31" i="13"/>
  <c r="AO31" i="13"/>
  <c r="AK31" i="13"/>
  <c r="AI31" i="13"/>
  <c r="BE30" i="13"/>
  <c r="BD30" i="13"/>
  <c r="BC30" i="13"/>
  <c r="BB30" i="13"/>
  <c r="BA30" i="13"/>
  <c r="AZ30" i="13"/>
  <c r="AE30" i="13"/>
  <c r="AC30" i="13"/>
  <c r="BE29" i="13"/>
  <c r="BD29" i="13"/>
  <c r="BC29" i="13"/>
  <c r="BB29" i="13"/>
  <c r="BA29" i="13"/>
  <c r="AZ29" i="13"/>
  <c r="AQ29" i="13"/>
  <c r="AO29" i="13"/>
  <c r="AK29" i="13"/>
  <c r="AI29" i="13"/>
  <c r="AE29" i="13"/>
  <c r="AC29" i="13"/>
  <c r="Y29" i="13"/>
  <c r="W29" i="13"/>
  <c r="S29" i="13"/>
  <c r="Q29" i="13"/>
  <c r="M29" i="13"/>
  <c r="K29" i="13"/>
  <c r="G29" i="13"/>
  <c r="E29" i="13"/>
  <c r="BE28" i="13"/>
  <c r="BD28" i="13"/>
  <c r="BC28" i="13"/>
  <c r="BB28" i="13"/>
  <c r="BA28" i="13"/>
  <c r="AZ28" i="13"/>
  <c r="AW28" i="13"/>
  <c r="AU28" i="13"/>
  <c r="AQ28" i="13"/>
  <c r="AO28" i="13"/>
  <c r="AK28" i="13"/>
  <c r="AI28" i="13"/>
  <c r="AE28" i="13"/>
  <c r="AC28" i="13"/>
  <c r="Y28" i="13"/>
  <c r="W28" i="13"/>
  <c r="S28" i="13"/>
  <c r="Q28" i="13"/>
  <c r="M28" i="13"/>
  <c r="K28" i="13"/>
  <c r="G28" i="13"/>
  <c r="E28" i="13"/>
  <c r="BE27" i="13"/>
  <c r="BD27" i="13"/>
  <c r="BC27" i="13"/>
  <c r="BB27" i="13"/>
  <c r="BA27" i="13"/>
  <c r="AZ27" i="13"/>
  <c r="AW27" i="13"/>
  <c r="AU27" i="13"/>
  <c r="AQ27" i="13"/>
  <c r="AO27" i="13"/>
  <c r="AK27" i="13"/>
  <c r="AI27" i="13"/>
  <c r="AE27" i="13"/>
  <c r="AC27" i="13"/>
  <c r="Y27" i="13"/>
  <c r="W27" i="13"/>
  <c r="S27" i="13"/>
  <c r="Q27" i="13"/>
  <c r="M27" i="13"/>
  <c r="K27" i="13"/>
  <c r="G27" i="13"/>
  <c r="E27" i="13"/>
  <c r="BE26" i="13"/>
  <c r="BD26" i="13"/>
  <c r="BC26" i="13"/>
  <c r="BB26" i="13"/>
  <c r="BA26" i="13"/>
  <c r="AZ26" i="13"/>
  <c r="AW26" i="13"/>
  <c r="AU26" i="13"/>
  <c r="AQ26" i="13"/>
  <c r="AO26" i="13"/>
  <c r="AK26" i="13"/>
  <c r="AI26" i="13"/>
  <c r="AE26" i="13"/>
  <c r="AC26" i="13"/>
  <c r="Y26" i="13"/>
  <c r="W26" i="13"/>
  <c r="S26" i="13"/>
  <c r="Q26" i="13"/>
  <c r="M26" i="13"/>
  <c r="K26" i="13"/>
  <c r="G26" i="13"/>
  <c r="E26" i="13"/>
  <c r="BE25" i="13"/>
  <c r="BD25" i="13"/>
  <c r="BC25" i="13"/>
  <c r="BB25" i="13"/>
  <c r="BA25" i="13"/>
  <c r="AZ25" i="13"/>
  <c r="AW25" i="13"/>
  <c r="AU25" i="13"/>
  <c r="AQ25" i="13"/>
  <c r="AO25" i="13"/>
  <c r="AK25" i="13"/>
  <c r="AI25" i="13"/>
  <c r="AE25" i="13"/>
  <c r="AC25" i="13"/>
  <c r="Y25" i="13"/>
  <c r="W25" i="13"/>
  <c r="S25" i="13"/>
  <c r="Q25" i="13"/>
  <c r="M25" i="13"/>
  <c r="K25" i="13"/>
  <c r="G25" i="13"/>
  <c r="E25" i="13"/>
  <c r="BE23" i="13"/>
  <c r="BD23" i="13"/>
  <c r="BC23" i="13"/>
  <c r="BB23" i="13"/>
  <c r="BA23" i="13"/>
  <c r="AZ23" i="13"/>
  <c r="AW23" i="13"/>
  <c r="AU23" i="13"/>
  <c r="AQ23" i="13"/>
  <c r="AO23" i="13"/>
  <c r="AK23" i="13"/>
  <c r="AI23" i="13"/>
  <c r="AE23" i="13"/>
  <c r="AC23" i="13"/>
  <c r="Y23" i="13"/>
  <c r="W23" i="13"/>
  <c r="S23" i="13"/>
  <c r="Q23" i="13"/>
  <c r="M23" i="13"/>
  <c r="K23" i="13"/>
  <c r="G23" i="13"/>
  <c r="E23" i="13"/>
  <c r="BE22" i="13"/>
  <c r="BD22" i="13"/>
  <c r="BC22" i="13"/>
  <c r="BB22" i="13"/>
  <c r="BA22" i="13"/>
  <c r="AZ22" i="13"/>
  <c r="AW22" i="13"/>
  <c r="AU22" i="13"/>
  <c r="AQ22" i="13"/>
  <c r="AO22" i="13"/>
  <c r="AK22" i="13"/>
  <c r="AI22" i="13"/>
  <c r="AE22" i="13"/>
  <c r="AC22" i="13"/>
  <c r="Y22" i="13"/>
  <c r="W22" i="13"/>
  <c r="S22" i="13"/>
  <c r="Q22" i="13"/>
  <c r="M22" i="13"/>
  <c r="K22" i="13"/>
  <c r="G22" i="13"/>
  <c r="E22" i="13"/>
  <c r="BE21" i="13"/>
  <c r="BD21" i="13"/>
  <c r="BC21" i="13"/>
  <c r="BB21" i="13"/>
  <c r="BA21" i="13"/>
  <c r="AZ21" i="13"/>
  <c r="AW21" i="13"/>
  <c r="AU21" i="13"/>
  <c r="AQ21" i="13"/>
  <c r="AO21" i="13"/>
  <c r="AK21" i="13"/>
  <c r="AI21" i="13"/>
  <c r="AE21" i="13"/>
  <c r="AC21" i="13"/>
  <c r="Y21" i="13"/>
  <c r="W21" i="13"/>
  <c r="S21" i="13"/>
  <c r="Q21" i="13"/>
  <c r="M21" i="13"/>
  <c r="K21" i="13"/>
  <c r="G21" i="13"/>
  <c r="E21" i="13"/>
  <c r="BE20" i="13"/>
  <c r="BD20" i="13"/>
  <c r="BC20" i="13"/>
  <c r="BB20" i="13"/>
  <c r="BA20" i="13"/>
  <c r="AZ20" i="13"/>
  <c r="AW20" i="13"/>
  <c r="AU20" i="13"/>
  <c r="AQ20" i="13"/>
  <c r="AO20" i="13"/>
  <c r="AK20" i="13"/>
  <c r="AI20" i="13"/>
  <c r="AE20" i="13"/>
  <c r="AC20" i="13"/>
  <c r="Y20" i="13"/>
  <c r="W20" i="13"/>
  <c r="S20" i="13"/>
  <c r="Q20" i="13"/>
  <c r="M20" i="13"/>
  <c r="K20" i="13"/>
  <c r="G20" i="13"/>
  <c r="E20" i="13"/>
  <c r="BE19" i="13"/>
  <c r="BD19" i="13"/>
  <c r="BC19" i="13"/>
  <c r="BB19" i="13"/>
  <c r="BA19" i="13"/>
  <c r="AZ19" i="13"/>
  <c r="AW19" i="13"/>
  <c r="AU19" i="13"/>
  <c r="AQ19" i="13"/>
  <c r="AO19" i="13"/>
  <c r="AK19" i="13"/>
  <c r="AI19" i="13"/>
  <c r="AE19" i="13"/>
  <c r="AC19" i="13"/>
  <c r="Y19" i="13"/>
  <c r="W19" i="13"/>
  <c r="S19" i="13"/>
  <c r="Q19" i="13"/>
  <c r="M19" i="13"/>
  <c r="K19" i="13"/>
  <c r="G19" i="13"/>
  <c r="E19" i="13"/>
  <c r="BE18" i="13"/>
  <c r="BD18" i="13"/>
  <c r="BC18" i="13"/>
  <c r="BB18" i="13"/>
  <c r="BA18" i="13"/>
  <c r="AZ18" i="13"/>
  <c r="AW18" i="13"/>
  <c r="AU18" i="13"/>
  <c r="AQ18" i="13"/>
  <c r="AO18" i="13"/>
  <c r="AK18" i="13"/>
  <c r="AI18" i="13"/>
  <c r="AE18" i="13"/>
  <c r="AC18" i="13"/>
  <c r="Y18" i="13"/>
  <c r="W18" i="13"/>
  <c r="S18" i="13"/>
  <c r="Q18" i="13"/>
  <c r="M18" i="13"/>
  <c r="K18" i="13"/>
  <c r="G18" i="13"/>
  <c r="E18" i="13"/>
  <c r="BE17" i="13"/>
  <c r="BD17" i="13"/>
  <c r="BC17" i="13"/>
  <c r="BB17" i="13"/>
  <c r="BA17" i="13"/>
  <c r="AZ17" i="13"/>
  <c r="AW17" i="13"/>
  <c r="AU17" i="13"/>
  <c r="AQ17" i="13"/>
  <c r="AO17" i="13"/>
  <c r="AK17" i="13"/>
  <c r="AI17" i="13"/>
  <c r="AE17" i="13"/>
  <c r="AC17" i="13"/>
  <c r="Y17" i="13"/>
  <c r="W17" i="13"/>
  <c r="S17" i="13"/>
  <c r="Q17" i="13"/>
  <c r="M17" i="13"/>
  <c r="K17" i="13"/>
  <c r="G17" i="13"/>
  <c r="E17" i="13"/>
  <c r="BE16" i="13"/>
  <c r="BD16" i="13"/>
  <c r="BC16" i="13"/>
  <c r="BB16" i="13"/>
  <c r="BA16" i="13"/>
  <c r="AZ16" i="13"/>
  <c r="AW16" i="13"/>
  <c r="AU16" i="13"/>
  <c r="AQ16" i="13"/>
  <c r="AO16" i="13"/>
  <c r="AK16" i="13"/>
  <c r="AI16" i="13"/>
  <c r="AE16" i="13"/>
  <c r="AC16" i="13"/>
  <c r="Y16" i="13"/>
  <c r="W16" i="13"/>
  <c r="S16" i="13"/>
  <c r="Q16" i="13"/>
  <c r="M16" i="13"/>
  <c r="K16" i="13"/>
  <c r="G16" i="13"/>
  <c r="E16" i="13"/>
  <c r="BE15" i="13"/>
  <c r="BD15" i="13"/>
  <c r="BC15" i="13"/>
  <c r="BB15" i="13"/>
  <c r="BA15" i="13"/>
  <c r="AZ15" i="13"/>
  <c r="AW15" i="13"/>
  <c r="AU15" i="13"/>
  <c r="AQ15" i="13"/>
  <c r="AO15" i="13"/>
  <c r="AK15" i="13"/>
  <c r="AI15" i="13"/>
  <c r="AC15" i="13"/>
  <c r="Y15" i="13"/>
  <c r="W15" i="13"/>
  <c r="S15" i="13"/>
  <c r="Q15" i="13"/>
  <c r="M15" i="13"/>
  <c r="K15" i="13"/>
  <c r="G15" i="13"/>
  <c r="E15" i="13"/>
  <c r="BE14" i="13"/>
  <c r="BD14" i="13"/>
  <c r="BC14" i="13"/>
  <c r="BB14" i="13"/>
  <c r="BA14" i="13"/>
  <c r="AZ14" i="13"/>
  <c r="AW14" i="13"/>
  <c r="AU14" i="13"/>
  <c r="AQ14" i="13"/>
  <c r="AO14" i="13"/>
  <c r="AK14" i="13"/>
  <c r="AI14" i="13"/>
  <c r="AC14" i="13"/>
  <c r="Y14" i="13"/>
  <c r="W14" i="13"/>
  <c r="S14" i="13"/>
  <c r="Q14" i="13"/>
  <c r="M14" i="13"/>
  <c r="K14" i="13"/>
  <c r="G14" i="13"/>
  <c r="E14" i="13"/>
  <c r="BE13" i="13"/>
  <c r="BD13" i="13"/>
  <c r="BC13" i="13"/>
  <c r="BB13" i="13"/>
  <c r="BA13" i="13"/>
  <c r="AZ13" i="13"/>
  <c r="AW13" i="13"/>
  <c r="AU13" i="13"/>
  <c r="AQ13" i="13"/>
  <c r="AO13" i="13"/>
  <c r="AK13" i="13"/>
  <c r="AI13" i="13"/>
  <c r="AE13" i="13"/>
  <c r="AC13" i="13"/>
  <c r="Y13" i="13"/>
  <c r="W13" i="13"/>
  <c r="S13" i="13"/>
  <c r="Q13" i="13"/>
  <c r="M13" i="13"/>
  <c r="K13" i="13"/>
  <c r="G13" i="13"/>
  <c r="E13" i="13"/>
  <c r="BE12" i="13"/>
  <c r="BD12" i="13"/>
  <c r="BC12" i="13"/>
  <c r="BB12" i="13"/>
  <c r="BA12" i="13"/>
  <c r="AZ12" i="13"/>
  <c r="AW12" i="13"/>
  <c r="AU12" i="13"/>
  <c r="AQ12" i="13"/>
  <c r="AO12" i="13"/>
  <c r="AK12" i="13"/>
  <c r="AI12" i="13"/>
  <c r="AE12" i="13"/>
  <c r="AC12" i="13"/>
  <c r="Y12" i="13"/>
  <c r="W12" i="13"/>
  <c r="S12" i="13"/>
  <c r="Q12" i="13"/>
  <c r="M12" i="13"/>
  <c r="K12" i="13"/>
  <c r="G12" i="13"/>
  <c r="E12" i="13"/>
  <c r="BE32" i="12"/>
  <c r="BD32" i="12"/>
  <c r="BC32" i="12"/>
  <c r="BB32" i="12"/>
  <c r="BA32" i="12"/>
  <c r="AZ32" i="12"/>
  <c r="AW32" i="12"/>
  <c r="AU32" i="12"/>
  <c r="AQ32" i="12"/>
  <c r="AO32" i="12"/>
  <c r="AK32" i="12"/>
  <c r="AI32" i="12"/>
  <c r="AE32" i="12"/>
  <c r="AC32" i="12"/>
  <c r="Y32" i="12"/>
  <c r="W32" i="12"/>
  <c r="S32" i="12"/>
  <c r="Q32" i="12"/>
  <c r="M32" i="12"/>
  <c r="K32" i="12"/>
  <c r="G32" i="12"/>
  <c r="E32" i="12"/>
  <c r="BE31" i="12"/>
  <c r="BD31" i="12"/>
  <c r="BC31" i="12"/>
  <c r="BB31" i="12"/>
  <c r="BA31" i="12"/>
  <c r="AZ31" i="12"/>
  <c r="AK31" i="12"/>
  <c r="AI31" i="12"/>
  <c r="BE30" i="12"/>
  <c r="BD30" i="12"/>
  <c r="BC30" i="12"/>
  <c r="BB30" i="12"/>
  <c r="BA30" i="12"/>
  <c r="AZ30" i="12"/>
  <c r="AE30" i="12"/>
  <c r="AC30" i="12"/>
  <c r="BE29" i="12"/>
  <c r="BD29" i="12"/>
  <c r="BC29" i="12"/>
  <c r="BB29" i="12"/>
  <c r="BA29" i="12"/>
  <c r="AZ29" i="12"/>
  <c r="AQ29" i="12"/>
  <c r="AO29" i="12"/>
  <c r="AK29" i="12"/>
  <c r="AI29" i="12"/>
  <c r="AE29" i="12"/>
  <c r="AC29" i="12"/>
  <c r="Y29" i="12"/>
  <c r="W29" i="12"/>
  <c r="S29" i="12"/>
  <c r="Q29" i="12"/>
  <c r="M29" i="12"/>
  <c r="K29" i="12"/>
  <c r="G29" i="12"/>
  <c r="E29" i="12"/>
  <c r="BE28" i="12"/>
  <c r="BD28" i="12"/>
  <c r="BC28" i="12"/>
  <c r="BB28" i="12"/>
  <c r="BA28" i="12"/>
  <c r="AZ28" i="12"/>
  <c r="AW28" i="12"/>
  <c r="AU28" i="12"/>
  <c r="AQ28" i="12"/>
  <c r="AO28" i="12"/>
  <c r="AK28" i="12"/>
  <c r="AI28" i="12"/>
  <c r="AE28" i="12"/>
  <c r="AC28" i="12"/>
  <c r="Y28" i="12"/>
  <c r="W28" i="12"/>
  <c r="S28" i="12"/>
  <c r="Q28" i="12"/>
  <c r="M28" i="12"/>
  <c r="K28" i="12"/>
  <c r="G28" i="12"/>
  <c r="E28" i="12"/>
  <c r="BE27" i="12"/>
  <c r="BD27" i="12"/>
  <c r="BC27" i="12"/>
  <c r="BB27" i="12"/>
  <c r="BA27" i="12"/>
  <c r="AZ27" i="12"/>
  <c r="AW27" i="12"/>
  <c r="AU27" i="12"/>
  <c r="AQ27" i="12"/>
  <c r="AO27" i="12"/>
  <c r="AK27" i="12"/>
  <c r="AI27" i="12"/>
  <c r="AE27" i="12"/>
  <c r="AC27" i="12"/>
  <c r="Y27" i="12"/>
  <c r="W27" i="12"/>
  <c r="S27" i="12"/>
  <c r="Q27" i="12"/>
  <c r="M27" i="12"/>
  <c r="K27" i="12"/>
  <c r="G27" i="12"/>
  <c r="E27" i="12"/>
  <c r="BE26" i="12"/>
  <c r="BD26" i="12"/>
  <c r="BC26" i="12"/>
  <c r="BB26" i="12"/>
  <c r="BA26" i="12"/>
  <c r="AZ26" i="12"/>
  <c r="AW26" i="12"/>
  <c r="AU26" i="12"/>
  <c r="AQ26" i="12"/>
  <c r="AO26" i="12"/>
  <c r="AK26" i="12"/>
  <c r="AI26" i="12"/>
  <c r="AE26" i="12"/>
  <c r="AC26" i="12"/>
  <c r="Y26" i="12"/>
  <c r="W26" i="12"/>
  <c r="S26" i="12"/>
  <c r="Q26" i="12"/>
  <c r="M26" i="12"/>
  <c r="K26" i="12"/>
  <c r="G26" i="12"/>
  <c r="E26" i="12"/>
  <c r="BE25" i="12"/>
  <c r="BD25" i="12"/>
  <c r="BC25" i="12"/>
  <c r="BB25" i="12"/>
  <c r="BA25" i="12"/>
  <c r="AZ25" i="12"/>
  <c r="AW25" i="12"/>
  <c r="AU25" i="12"/>
  <c r="AQ25" i="12"/>
  <c r="AO25" i="12"/>
  <c r="AK25" i="12"/>
  <c r="AI25" i="12"/>
  <c r="AE25" i="12"/>
  <c r="AC25" i="12"/>
  <c r="Y25" i="12"/>
  <c r="W25" i="12"/>
  <c r="S25" i="12"/>
  <c r="Q25" i="12"/>
  <c r="M25" i="12"/>
  <c r="K25" i="12"/>
  <c r="G25" i="12"/>
  <c r="E25" i="12"/>
  <c r="BE24" i="12"/>
  <c r="BD24" i="12"/>
  <c r="BC24" i="12"/>
  <c r="BB24" i="12"/>
  <c r="BA24" i="12"/>
  <c r="AZ24" i="12"/>
  <c r="AW24" i="12"/>
  <c r="AU24" i="12"/>
  <c r="AQ24" i="12"/>
  <c r="AO24" i="12"/>
  <c r="AK24" i="12"/>
  <c r="AI24" i="12"/>
  <c r="AE24" i="12"/>
  <c r="AC24" i="12"/>
  <c r="Y24" i="12"/>
  <c r="W24" i="12"/>
  <c r="S24" i="12"/>
  <c r="Q24" i="12"/>
  <c r="M24" i="12"/>
  <c r="K24" i="12"/>
  <c r="G24" i="12"/>
  <c r="E24" i="12"/>
  <c r="BE23" i="12"/>
  <c r="BD23" i="12"/>
  <c r="BC23" i="12"/>
  <c r="BB23" i="12"/>
  <c r="BA23" i="12"/>
  <c r="AZ23" i="12"/>
  <c r="AW23" i="12"/>
  <c r="AU23" i="12"/>
  <c r="AQ23" i="12"/>
  <c r="AO23" i="12"/>
  <c r="AK23" i="12"/>
  <c r="AI23" i="12"/>
  <c r="AE23" i="12"/>
  <c r="AC23" i="12"/>
  <c r="Y23" i="12"/>
  <c r="W23" i="12"/>
  <c r="S23" i="12"/>
  <c r="Q23" i="12"/>
  <c r="M23" i="12"/>
  <c r="K23" i="12"/>
  <c r="G23" i="12"/>
  <c r="E23" i="12"/>
  <c r="BE22" i="12"/>
  <c r="BD22" i="12"/>
  <c r="BC22" i="12"/>
  <c r="BB22" i="12"/>
  <c r="BA22" i="12"/>
  <c r="AZ22" i="12"/>
  <c r="AQ22" i="12"/>
  <c r="BE21" i="12"/>
  <c r="BD21" i="12"/>
  <c r="BC21" i="12"/>
  <c r="BB21" i="12"/>
  <c r="BA21" i="12"/>
  <c r="AZ21" i="12"/>
  <c r="AK21" i="12"/>
  <c r="AE21" i="12"/>
  <c r="BE20" i="12"/>
  <c r="BD20" i="12"/>
  <c r="BC20" i="12"/>
  <c r="BB20" i="12"/>
  <c r="BA20" i="12"/>
  <c r="AZ20" i="12"/>
  <c r="AW20" i="12"/>
  <c r="AU20" i="12"/>
  <c r="AQ20" i="12"/>
  <c r="AO20" i="12"/>
  <c r="AK20" i="12"/>
  <c r="AI20" i="12"/>
  <c r="AE20" i="12"/>
  <c r="AC20" i="12"/>
  <c r="Y20" i="12"/>
  <c r="W20" i="12"/>
  <c r="S20" i="12"/>
  <c r="Q20" i="12"/>
  <c r="M20" i="12"/>
  <c r="K20" i="12"/>
  <c r="G20" i="12"/>
  <c r="E20" i="12"/>
  <c r="BE19" i="12"/>
  <c r="BD19" i="12"/>
  <c r="BC19" i="12"/>
  <c r="BB19" i="12"/>
  <c r="BA19" i="12"/>
  <c r="AZ19" i="12"/>
  <c r="AW19" i="12"/>
  <c r="AU19" i="12"/>
  <c r="AQ19" i="12"/>
  <c r="AO19" i="12"/>
  <c r="AK19" i="12"/>
  <c r="AI19" i="12"/>
  <c r="AE19" i="12"/>
  <c r="AC19" i="12"/>
  <c r="Y19" i="12"/>
  <c r="W19" i="12"/>
  <c r="S19" i="12"/>
  <c r="Q19" i="12"/>
  <c r="M19" i="12"/>
  <c r="K19" i="12"/>
  <c r="G19" i="12"/>
  <c r="E19" i="12"/>
  <c r="BE18" i="12"/>
  <c r="BD18" i="12"/>
  <c r="BC18" i="12"/>
  <c r="BB18" i="12"/>
  <c r="BA18" i="12"/>
  <c r="AZ18" i="12"/>
  <c r="AW18" i="12"/>
  <c r="AU18" i="12"/>
  <c r="AQ18" i="12"/>
  <c r="AO18" i="12"/>
  <c r="AK18" i="12"/>
  <c r="AI18" i="12"/>
  <c r="AE18" i="12"/>
  <c r="AC18" i="12"/>
  <c r="Y18" i="12"/>
  <c r="W18" i="12"/>
  <c r="S18" i="12"/>
  <c r="Q18" i="12"/>
  <c r="M18" i="12"/>
  <c r="K18" i="12"/>
  <c r="G18" i="12"/>
  <c r="E18" i="12"/>
  <c r="BE17" i="12"/>
  <c r="BD17" i="12"/>
  <c r="BC17" i="12"/>
  <c r="BB17" i="12"/>
  <c r="BA17" i="12"/>
  <c r="AZ17" i="12"/>
  <c r="AW17" i="12"/>
  <c r="AU17" i="12"/>
  <c r="AQ17" i="12"/>
  <c r="AO17" i="12"/>
  <c r="AK17" i="12"/>
  <c r="AI17" i="12"/>
  <c r="AE17" i="12"/>
  <c r="AC17" i="12"/>
  <c r="Y17" i="12"/>
  <c r="W17" i="12"/>
  <c r="S17" i="12"/>
  <c r="Q17" i="12"/>
  <c r="M17" i="12"/>
  <c r="K17" i="12"/>
  <c r="G17" i="12"/>
  <c r="E17" i="12"/>
  <c r="BE16" i="12"/>
  <c r="BD16" i="12"/>
  <c r="BC16" i="12"/>
  <c r="BB16" i="12"/>
  <c r="BA16" i="12"/>
  <c r="AZ16" i="12"/>
  <c r="AW16" i="12"/>
  <c r="AU16" i="12"/>
  <c r="AQ16" i="12"/>
  <c r="AO16" i="12"/>
  <c r="AK16" i="12"/>
  <c r="AI16" i="12"/>
  <c r="AE16" i="12"/>
  <c r="AC16" i="12"/>
  <c r="Y16" i="12"/>
  <c r="W16" i="12"/>
  <c r="S16" i="12"/>
  <c r="Q16" i="12"/>
  <c r="M16" i="12"/>
  <c r="K16" i="12"/>
  <c r="G16" i="12"/>
  <c r="E16" i="12"/>
  <c r="BE15" i="12"/>
  <c r="BD15" i="12"/>
  <c r="BC15" i="12"/>
  <c r="BB15" i="12"/>
  <c r="BA15" i="12"/>
  <c r="AZ15" i="12"/>
  <c r="AW15" i="12"/>
  <c r="AU15" i="12"/>
  <c r="AQ15" i="12"/>
  <c r="AO15" i="12"/>
  <c r="AK15" i="12"/>
  <c r="AI15" i="12"/>
  <c r="AE15" i="12"/>
  <c r="AC15" i="12"/>
  <c r="Y15" i="12"/>
  <c r="W15" i="12"/>
  <c r="S15" i="12"/>
  <c r="Q15" i="12"/>
  <c r="M15" i="12"/>
  <c r="K15" i="12"/>
  <c r="G15" i="12"/>
  <c r="E15" i="12"/>
  <c r="BE14" i="12"/>
  <c r="BD14" i="12"/>
  <c r="BC14" i="12"/>
  <c r="BB14" i="12"/>
  <c r="BA14" i="12"/>
  <c r="AZ14" i="12"/>
  <c r="AW14" i="12"/>
  <c r="AU14" i="12"/>
  <c r="AQ14" i="12"/>
  <c r="AO14" i="12"/>
  <c r="AK14" i="12"/>
  <c r="AI14" i="12"/>
  <c r="AE14" i="12"/>
  <c r="AC14" i="12"/>
  <c r="Y14" i="12"/>
  <c r="W14" i="12"/>
  <c r="S14" i="12"/>
  <c r="Q14" i="12"/>
  <c r="M14" i="12"/>
  <c r="K14" i="12"/>
  <c r="G14" i="12"/>
  <c r="E14" i="12"/>
  <c r="BC52" i="7" l="1"/>
  <c r="BE30" i="15"/>
  <c r="BD30" i="15"/>
  <c r="BC30" i="15"/>
  <c r="BB30" i="15"/>
  <c r="BA30" i="15"/>
  <c r="AZ30" i="15"/>
  <c r="BE30" i="16"/>
  <c r="BD30" i="16"/>
  <c r="BC30" i="16"/>
  <c r="BB30" i="16"/>
  <c r="BA30" i="16"/>
  <c r="AZ30" i="16"/>
  <c r="BE35" i="14"/>
  <c r="BD35" i="14"/>
  <c r="BC35" i="14"/>
  <c r="BB35" i="14"/>
  <c r="BA35" i="14"/>
  <c r="AZ35" i="14"/>
  <c r="AW35" i="14"/>
  <c r="AU35" i="14"/>
  <c r="AQ35" i="14"/>
  <c r="AO35" i="14"/>
  <c r="AK35" i="14"/>
  <c r="AI35" i="14"/>
  <c r="AE35" i="14"/>
  <c r="AC35" i="14"/>
  <c r="Y35" i="14"/>
  <c r="W35" i="14"/>
  <c r="S35" i="14"/>
  <c r="Q35" i="14"/>
  <c r="M35" i="14"/>
  <c r="K35" i="14"/>
  <c r="G35" i="14"/>
  <c r="E35" i="14"/>
  <c r="AE32" i="14"/>
  <c r="AC32" i="14"/>
  <c r="BD27" i="7"/>
  <c r="S26" i="7"/>
  <c r="BD45" i="7"/>
  <c r="Y35" i="7"/>
  <c r="W35" i="7"/>
  <c r="AK38" i="7"/>
  <c r="AI38" i="7"/>
  <c r="AE37" i="7"/>
  <c r="AC37" i="7"/>
  <c r="AK23" i="14" l="1"/>
  <c r="AI23" i="14"/>
  <c r="AK22" i="14"/>
  <c r="AI22" i="14"/>
  <c r="AK21" i="14"/>
  <c r="AI21" i="14"/>
  <c r="AK20" i="14"/>
  <c r="AI20" i="14"/>
  <c r="AE19" i="14"/>
  <c r="AE18" i="14"/>
  <c r="AC18" i="14"/>
  <c r="AE17" i="14"/>
  <c r="AC17" i="14"/>
  <c r="AE16" i="14"/>
  <c r="AC15" i="14"/>
  <c r="AE51" i="7" l="1"/>
  <c r="AC51" i="7"/>
  <c r="Y50" i="7"/>
  <c r="W50" i="7"/>
  <c r="Y49" i="7"/>
  <c r="S49" i="7"/>
  <c r="Q49" i="7"/>
  <c r="M48" i="7"/>
  <c r="K48" i="7"/>
  <c r="BE21" i="7" l="1"/>
  <c r="BD21" i="7"/>
  <c r="BC21" i="7"/>
  <c r="BB21" i="7"/>
  <c r="BA21" i="7"/>
  <c r="AZ21" i="7"/>
  <c r="AW21" i="7"/>
  <c r="AU21" i="7"/>
  <c r="AQ21" i="7"/>
  <c r="AO21" i="7"/>
  <c r="AK21" i="7"/>
  <c r="AI21" i="7"/>
  <c r="AE21" i="7"/>
  <c r="AC21" i="7"/>
  <c r="M21" i="7"/>
  <c r="K21" i="7"/>
  <c r="G21" i="7"/>
  <c r="E21" i="7"/>
  <c r="S23" i="7" l="1"/>
  <c r="Q23" i="7"/>
  <c r="K15" i="7"/>
  <c r="M15" i="7"/>
  <c r="Q26" i="7"/>
  <c r="AU46" i="7"/>
  <c r="AU47" i="7"/>
  <c r="AO46" i="7"/>
  <c r="AO47" i="7"/>
  <c r="AI46" i="7"/>
  <c r="AI47" i="7"/>
  <c r="AK46" i="7"/>
  <c r="AK47" i="7"/>
  <c r="AC46" i="7"/>
  <c r="AE46" i="7"/>
  <c r="AC47" i="7"/>
  <c r="AE47" i="7"/>
  <c r="W46" i="7"/>
  <c r="Y46" i="7"/>
  <c r="W47" i="7"/>
  <c r="Y47" i="7"/>
  <c r="Q46" i="7"/>
  <c r="S46" i="7"/>
  <c r="Q47" i="7"/>
  <c r="S47" i="7"/>
  <c r="M46" i="7"/>
  <c r="M47" i="7"/>
  <c r="K46" i="7"/>
  <c r="K47" i="7"/>
  <c r="G46" i="7"/>
  <c r="G47" i="7"/>
  <c r="E46" i="7"/>
  <c r="E47" i="7"/>
  <c r="G110" i="7"/>
  <c r="E110" i="7"/>
  <c r="BE61" i="7" l="1"/>
  <c r="BC61" i="7"/>
  <c r="BB61" i="7"/>
  <c r="BA61" i="7"/>
  <c r="AZ61" i="7"/>
  <c r="AU61" i="7"/>
  <c r="AQ61" i="7"/>
  <c r="AO61" i="7"/>
  <c r="AK61" i="7"/>
  <c r="AI61" i="7"/>
  <c r="AE61" i="7"/>
  <c r="AC61" i="7"/>
  <c r="Y61" i="7"/>
  <c r="W61" i="7"/>
  <c r="S61" i="7"/>
  <c r="Q61" i="7"/>
  <c r="M61" i="7"/>
  <c r="K61" i="7"/>
  <c r="G61" i="7"/>
  <c r="E61" i="7"/>
  <c r="AZ11" i="7" l="1"/>
  <c r="BA11" i="7"/>
  <c r="BB11" i="7"/>
  <c r="BC11" i="7"/>
  <c r="BD11" i="7"/>
  <c r="BE11" i="7"/>
  <c r="AZ12" i="7"/>
  <c r="BA12" i="7"/>
  <c r="BB12" i="7"/>
  <c r="BC12" i="7"/>
  <c r="BD12" i="7"/>
  <c r="BE12" i="7"/>
  <c r="AZ13" i="7"/>
  <c r="BA13" i="7"/>
  <c r="BB13" i="7"/>
  <c r="BC13" i="7"/>
  <c r="BD13" i="7"/>
  <c r="BE13" i="7"/>
  <c r="AZ14" i="7"/>
  <c r="BA14" i="7"/>
  <c r="BB14" i="7"/>
  <c r="BC14" i="7"/>
  <c r="BD14" i="7"/>
  <c r="BE14" i="7"/>
  <c r="Z57" i="7"/>
  <c r="BE23" i="7" l="1"/>
  <c r="BD23" i="7"/>
  <c r="BC23" i="7"/>
  <c r="BB23" i="7"/>
  <c r="BA23" i="7"/>
  <c r="AZ23" i="7"/>
  <c r="AW23" i="7"/>
  <c r="AU23" i="7"/>
  <c r="AQ23" i="7"/>
  <c r="AO23" i="7"/>
  <c r="AK23" i="7"/>
  <c r="AI23" i="7"/>
  <c r="AE23" i="7"/>
  <c r="AC23" i="7"/>
  <c r="G23" i="7"/>
  <c r="E23" i="7"/>
  <c r="BE20" i="7"/>
  <c r="BD20" i="7"/>
  <c r="BC20" i="7"/>
  <c r="BB20" i="7"/>
  <c r="BA20" i="7"/>
  <c r="AZ20" i="7"/>
  <c r="AW20" i="7"/>
  <c r="AU20" i="7"/>
  <c r="AQ20" i="7"/>
  <c r="AO20" i="7"/>
  <c r="AK20" i="7"/>
  <c r="AI20" i="7"/>
  <c r="AE20" i="7"/>
  <c r="AC20" i="7"/>
  <c r="Y20" i="7"/>
  <c r="W20" i="7"/>
  <c r="S20" i="7"/>
  <c r="Q20" i="7"/>
  <c r="M20" i="7"/>
  <c r="K20" i="7"/>
  <c r="G20" i="7"/>
  <c r="E20" i="7"/>
  <c r="Y30" i="7"/>
  <c r="W30" i="7"/>
  <c r="S27" i="7"/>
  <c r="Q27" i="7"/>
  <c r="M27" i="7"/>
  <c r="K27" i="7"/>
  <c r="G27" i="7"/>
  <c r="E27" i="7"/>
  <c r="AK45" i="7"/>
  <c r="AK48" i="7"/>
  <c r="AE49" i="7"/>
  <c r="AE50" i="7"/>
  <c r="AC49" i="7"/>
  <c r="AC50" i="7"/>
  <c r="Y51" i="7"/>
  <c r="Y52" i="7"/>
  <c r="W49" i="7"/>
  <c r="W51" i="7"/>
  <c r="W52" i="7"/>
  <c r="S48" i="7"/>
  <c r="S50" i="7"/>
  <c r="S51" i="7"/>
  <c r="Q48" i="7"/>
  <c r="Q50" i="7"/>
  <c r="Q51" i="7"/>
  <c r="BE45" i="7"/>
  <c r="BC45" i="7"/>
  <c r="BB45" i="7"/>
  <c r="BA45" i="7"/>
  <c r="AZ45" i="7"/>
  <c r="AU45" i="7"/>
  <c r="AQ45" i="7"/>
  <c r="AO45" i="7"/>
  <c r="AI45" i="7"/>
  <c r="AE45" i="7"/>
  <c r="AC45" i="7"/>
  <c r="Y45" i="7"/>
  <c r="W45" i="7"/>
  <c r="S45" i="7"/>
  <c r="Q45" i="7"/>
  <c r="M45" i="7"/>
  <c r="K45" i="7"/>
  <c r="G45" i="7"/>
  <c r="E45" i="7"/>
  <c r="E51" i="7"/>
  <c r="G51" i="7"/>
  <c r="K51" i="7"/>
  <c r="M51" i="7"/>
  <c r="AI51" i="7"/>
  <c r="AK51" i="7"/>
  <c r="AO51" i="7"/>
  <c r="AQ51" i="7"/>
  <c r="AU51" i="7"/>
  <c r="AW51" i="7"/>
  <c r="AZ51" i="7"/>
  <c r="BA51" i="7"/>
  <c r="BB51" i="7"/>
  <c r="BC51" i="7"/>
  <c r="BE51" i="7"/>
  <c r="S25" i="7"/>
  <c r="Q25" i="7"/>
  <c r="S24" i="7"/>
  <c r="Q24" i="7"/>
  <c r="M18" i="7"/>
  <c r="K18" i="7"/>
  <c r="M17" i="7"/>
  <c r="K17" i="7"/>
  <c r="M16" i="7"/>
  <c r="K16" i="7"/>
  <c r="BE15" i="7"/>
  <c r="BD15" i="7"/>
  <c r="BC15" i="7"/>
  <c r="BB15" i="7"/>
  <c r="BA15" i="7"/>
  <c r="AZ15" i="7"/>
  <c r="AW15" i="7"/>
  <c r="AU15" i="7"/>
  <c r="AQ15" i="7"/>
  <c r="AO15" i="7"/>
  <c r="AK15" i="7"/>
  <c r="AI15" i="7"/>
  <c r="AE15" i="7"/>
  <c r="AC15" i="7"/>
  <c r="Y15" i="7"/>
  <c r="W15" i="7"/>
  <c r="M19" i="7"/>
  <c r="K19" i="7"/>
  <c r="BE48" i="7" l="1"/>
  <c r="BC48" i="7"/>
  <c r="BB48" i="7"/>
  <c r="BA48" i="7"/>
  <c r="AZ48" i="7"/>
  <c r="AW48" i="7"/>
  <c r="AU48" i="7"/>
  <c r="AQ48" i="7"/>
  <c r="AO48" i="7"/>
  <c r="AI48" i="7"/>
  <c r="AE48" i="7"/>
  <c r="AC48" i="7"/>
  <c r="Y48" i="7"/>
  <c r="W48" i="7"/>
  <c r="G48" i="7"/>
  <c r="E48" i="7"/>
  <c r="Y33" i="7" l="1"/>
  <c r="BE50" i="7"/>
  <c r="BC50" i="7"/>
  <c r="BB50" i="7"/>
  <c r="BA50" i="7"/>
  <c r="AZ50" i="7"/>
  <c r="AW50" i="7"/>
  <c r="AU50" i="7"/>
  <c r="AQ50" i="7"/>
  <c r="AO50" i="7"/>
  <c r="AK50" i="7"/>
  <c r="AI50" i="7"/>
  <c r="M50" i="7"/>
  <c r="K50" i="7"/>
  <c r="G50" i="7"/>
  <c r="E50" i="7"/>
  <c r="BE49" i="7"/>
  <c r="BC49" i="7"/>
  <c r="BB49" i="7"/>
  <c r="BA49" i="7"/>
  <c r="AZ49" i="7"/>
  <c r="AW49" i="7"/>
  <c r="AU49" i="7"/>
  <c r="AQ49" i="7"/>
  <c r="AO49" i="7"/>
  <c r="AK49" i="7"/>
  <c r="AI49" i="7"/>
  <c r="M49" i="7"/>
  <c r="K49" i="7"/>
  <c r="G49" i="7"/>
  <c r="E49" i="7"/>
  <c r="AE112" i="7" l="1"/>
  <c r="AC112" i="7"/>
  <c r="AE111" i="7"/>
  <c r="AC111" i="7"/>
  <c r="G109" i="7" l="1"/>
  <c r="E109" i="7"/>
  <c r="G107" i="7" l="1"/>
  <c r="E107" i="7"/>
  <c r="G106" i="7"/>
  <c r="E106" i="7"/>
  <c r="G105" i="7"/>
  <c r="E105" i="7"/>
  <c r="AW99" i="7" l="1"/>
  <c r="AW100" i="7"/>
  <c r="AW101" i="7"/>
  <c r="AW102" i="7"/>
  <c r="AW93" i="7"/>
  <c r="AW94" i="7"/>
  <c r="AW95" i="7"/>
  <c r="AW96" i="7"/>
  <c r="AW98" i="7"/>
  <c r="AW88" i="7"/>
  <c r="AW89" i="7"/>
  <c r="AU99" i="7"/>
  <c r="AU100" i="7"/>
  <c r="AU93" i="7"/>
  <c r="AU94" i="7"/>
  <c r="AU95" i="7"/>
  <c r="AU96" i="7"/>
  <c r="AU98" i="7"/>
  <c r="AU88" i="7"/>
  <c r="AU89" i="7"/>
  <c r="AQ96" i="7"/>
  <c r="AQ98" i="7"/>
  <c r="AQ99" i="7"/>
  <c r="AQ100" i="7"/>
  <c r="AQ101" i="7"/>
  <c r="AQ93" i="7"/>
  <c r="AQ94" i="7"/>
  <c r="AQ95" i="7"/>
  <c r="AQ87" i="7"/>
  <c r="AQ88" i="7"/>
  <c r="AO96" i="7"/>
  <c r="AO98" i="7"/>
  <c r="AO99" i="7"/>
  <c r="AO100" i="7"/>
  <c r="AO93" i="7"/>
  <c r="AO94" i="7"/>
  <c r="AO95" i="7"/>
  <c r="AO87" i="7"/>
  <c r="AO88" i="7"/>
  <c r="AK98" i="7"/>
  <c r="AK99" i="7"/>
  <c r="AK100" i="7"/>
  <c r="AK101" i="7"/>
  <c r="AK102" i="7"/>
  <c r="AK103" i="7"/>
  <c r="AK104" i="7"/>
  <c r="AK94" i="7"/>
  <c r="AK95" i="7"/>
  <c r="AK96" i="7"/>
  <c r="AK93" i="7"/>
  <c r="AI98" i="7"/>
  <c r="AI99" i="7"/>
  <c r="AI100" i="7"/>
  <c r="AI101" i="7"/>
  <c r="AI102" i="7"/>
  <c r="AI103" i="7"/>
  <c r="AI104" i="7"/>
  <c r="AI94" i="7"/>
  <c r="AI95" i="7"/>
  <c r="AI96" i="7"/>
  <c r="AI93" i="7"/>
  <c r="AE94" i="7"/>
  <c r="AE95" i="7"/>
  <c r="AE96" i="7"/>
  <c r="AE98" i="7"/>
  <c r="AE99" i="7"/>
  <c r="AE100" i="7"/>
  <c r="AE101" i="7"/>
  <c r="AE93" i="7"/>
  <c r="AC94" i="7"/>
  <c r="AC95" i="7"/>
  <c r="AC96" i="7"/>
  <c r="AC98" i="7"/>
  <c r="AC99" i="7"/>
  <c r="AC100" i="7"/>
  <c r="AC101" i="7"/>
  <c r="AC93" i="7"/>
  <c r="Y93" i="7"/>
  <c r="Y94" i="7"/>
  <c r="Y95" i="7"/>
  <c r="Y98" i="7"/>
  <c r="Y99" i="7"/>
  <c r="W93" i="7"/>
  <c r="W94" i="7"/>
  <c r="W95" i="7"/>
  <c r="W98" i="7"/>
  <c r="W99" i="7"/>
  <c r="S93" i="7"/>
  <c r="S94" i="7"/>
  <c r="S95" i="7"/>
  <c r="S96" i="7"/>
  <c r="S98" i="7"/>
  <c r="S99" i="7"/>
  <c r="S100" i="7"/>
  <c r="S101" i="7"/>
  <c r="S102" i="7"/>
  <c r="S103" i="7"/>
  <c r="S104" i="7"/>
  <c r="Q93" i="7"/>
  <c r="Q94" i="7"/>
  <c r="Q95" i="7"/>
  <c r="Q96" i="7"/>
  <c r="Q98" i="7"/>
  <c r="Q99" i="7"/>
  <c r="Q100" i="7"/>
  <c r="Q101" i="7"/>
  <c r="Q102" i="7"/>
  <c r="Q103" i="7"/>
  <c r="Q104" i="7"/>
  <c r="M93" i="7"/>
  <c r="M94" i="7"/>
  <c r="M95" i="7"/>
  <c r="M96" i="7"/>
  <c r="M98" i="7"/>
  <c r="M99" i="7"/>
  <c r="M100" i="7"/>
  <c r="M101" i="7"/>
  <c r="M102" i="7"/>
  <c r="M103" i="7"/>
  <c r="M104" i="7"/>
  <c r="K93" i="7"/>
  <c r="K94" i="7"/>
  <c r="K95" i="7"/>
  <c r="K96" i="7"/>
  <c r="K98" i="7"/>
  <c r="K99" i="7"/>
  <c r="K100" i="7"/>
  <c r="K101" i="7"/>
  <c r="K102" i="7"/>
  <c r="K103" i="7"/>
  <c r="K104" i="7"/>
  <c r="AE88" i="7"/>
  <c r="AC88" i="7"/>
  <c r="Y88" i="7"/>
  <c r="W88" i="7"/>
  <c r="S88" i="7"/>
  <c r="Q88" i="7"/>
  <c r="M88" i="7"/>
  <c r="K88" i="7"/>
  <c r="G93" i="7"/>
  <c r="G94" i="7"/>
  <c r="G95" i="7"/>
  <c r="G96" i="7"/>
  <c r="G98" i="7"/>
  <c r="G99" i="7"/>
  <c r="G100" i="7"/>
  <c r="G101" i="7"/>
  <c r="G102" i="7"/>
  <c r="G103" i="7"/>
  <c r="G104" i="7"/>
  <c r="G88" i="7"/>
  <c r="E93" i="7"/>
  <c r="E94" i="7"/>
  <c r="E95" i="7"/>
  <c r="E96" i="7"/>
  <c r="E98" i="7"/>
  <c r="E99" i="7"/>
  <c r="E100" i="7"/>
  <c r="E101" i="7"/>
  <c r="E102" i="7"/>
  <c r="E103" i="7"/>
  <c r="E104" i="7"/>
  <c r="E88" i="7"/>
  <c r="BA46" i="7"/>
  <c r="AW16" i="7"/>
  <c r="AW17" i="7"/>
  <c r="AW18" i="7"/>
  <c r="AW19" i="7"/>
  <c r="AW24" i="7"/>
  <c r="AW25" i="7"/>
  <c r="AW26" i="7"/>
  <c r="AW27" i="7"/>
  <c r="AW28" i="7"/>
  <c r="AW30" i="7"/>
  <c r="AW31" i="7"/>
  <c r="AW32" i="7"/>
  <c r="AW33" i="7"/>
  <c r="AW34" i="7"/>
  <c r="AW35" i="7"/>
  <c r="AW36" i="7"/>
  <c r="AW37" i="7"/>
  <c r="AW38" i="7"/>
  <c r="AW39" i="7"/>
  <c r="AW40" i="7"/>
  <c r="AW41" i="7"/>
  <c r="AW42" i="7"/>
  <c r="AW43" i="7"/>
  <c r="AW44" i="7"/>
  <c r="AW46" i="7"/>
  <c r="AW47" i="7"/>
  <c r="AU16" i="7"/>
  <c r="AU17" i="7"/>
  <c r="AU18" i="7"/>
  <c r="AU19" i="7"/>
  <c r="AU24" i="7"/>
  <c r="AU25" i="7"/>
  <c r="AU26" i="7"/>
  <c r="AU27" i="7"/>
  <c r="AU28" i="7"/>
  <c r="AU30" i="7"/>
  <c r="AU31" i="7"/>
  <c r="AU32" i="7"/>
  <c r="AU33" i="7"/>
  <c r="AU34" i="7"/>
  <c r="AU35" i="7"/>
  <c r="AU36" i="7"/>
  <c r="AU37" i="7"/>
  <c r="AU38" i="7"/>
  <c r="AU39" i="7"/>
  <c r="AU40" i="7"/>
  <c r="AU41" i="7"/>
  <c r="AU42" i="7"/>
  <c r="AU43" i="7"/>
  <c r="AU44" i="7"/>
  <c r="AU52" i="7"/>
  <c r="AU55" i="7"/>
  <c r="AQ46" i="7"/>
  <c r="AQ16" i="7"/>
  <c r="AQ17" i="7"/>
  <c r="AQ18" i="7"/>
  <c r="AQ19" i="7"/>
  <c r="AQ24" i="7"/>
  <c r="AQ25" i="7"/>
  <c r="AQ26" i="7"/>
  <c r="AQ27" i="7"/>
  <c r="AQ28" i="7"/>
  <c r="AQ30" i="7"/>
  <c r="AQ31" i="7"/>
  <c r="AQ32" i="7"/>
  <c r="AQ33" i="7"/>
  <c r="AQ34" i="7"/>
  <c r="AQ35" i="7"/>
  <c r="AQ36" i="7"/>
  <c r="AQ37" i="7"/>
  <c r="AO52" i="7"/>
  <c r="AO16" i="7"/>
  <c r="AO17" i="7"/>
  <c r="AO18" i="7"/>
  <c r="AO19" i="7"/>
  <c r="AO24" i="7"/>
  <c r="AO25" i="7"/>
  <c r="AO26" i="7"/>
  <c r="AO27" i="7"/>
  <c r="AO28" i="7"/>
  <c r="AO30" i="7"/>
  <c r="AO31" i="7"/>
  <c r="AO32" i="7"/>
  <c r="AO33" i="7"/>
  <c r="AO34" i="7"/>
  <c r="AO35" i="7"/>
  <c r="AO36" i="7"/>
  <c r="AO37" i="7"/>
  <c r="AK54" i="7"/>
  <c r="AK55" i="7"/>
  <c r="AK56" i="7"/>
  <c r="AK16" i="7"/>
  <c r="AK17" i="7"/>
  <c r="AK18" i="7"/>
  <c r="AK19" i="7"/>
  <c r="AK24" i="7"/>
  <c r="AK25" i="7"/>
  <c r="AK26" i="7"/>
  <c r="AK27" i="7"/>
  <c r="AK28" i="7"/>
  <c r="AK30" i="7"/>
  <c r="AK31" i="7"/>
  <c r="AK32" i="7"/>
  <c r="AK33" i="7"/>
  <c r="AK34" i="7"/>
  <c r="AK35" i="7"/>
  <c r="AI54" i="7"/>
  <c r="AI55" i="7"/>
  <c r="AI56" i="7"/>
  <c r="AI16" i="7"/>
  <c r="AI17" i="7"/>
  <c r="AI18" i="7"/>
  <c r="AI19" i="7"/>
  <c r="AI24" i="7"/>
  <c r="AI25" i="7"/>
  <c r="AI26" i="7"/>
  <c r="AI27" i="7"/>
  <c r="AI28" i="7"/>
  <c r="AI30" i="7"/>
  <c r="AI31" i="7"/>
  <c r="AI32" i="7"/>
  <c r="AI33" i="7"/>
  <c r="AI34" i="7"/>
  <c r="AI35" i="7"/>
  <c r="AE54" i="7"/>
  <c r="AE55" i="7"/>
  <c r="AE56" i="7"/>
  <c r="AE16" i="7"/>
  <c r="AE17" i="7"/>
  <c r="AE18" i="7"/>
  <c r="AE19" i="7"/>
  <c r="AE24" i="7"/>
  <c r="AE25" i="7"/>
  <c r="AE26" i="7"/>
  <c r="AE27" i="7"/>
  <c r="AE28" i="7"/>
  <c r="AE30" i="7"/>
  <c r="AE31" i="7"/>
  <c r="AE32" i="7"/>
  <c r="AE33" i="7"/>
  <c r="AE34" i="7"/>
  <c r="AC54" i="7"/>
  <c r="AC55" i="7"/>
  <c r="AC56" i="7"/>
  <c r="AC16" i="7"/>
  <c r="AC17" i="7"/>
  <c r="AC18" i="7"/>
  <c r="AC19" i="7"/>
  <c r="AC24" i="7"/>
  <c r="AC25" i="7"/>
  <c r="AC26" i="7"/>
  <c r="AC27" i="7"/>
  <c r="AC28" i="7"/>
  <c r="AC30" i="7"/>
  <c r="AC31" i="7"/>
  <c r="AC32" i="7"/>
  <c r="AC33" i="7"/>
  <c r="AC34" i="7"/>
  <c r="Y54" i="7"/>
  <c r="Y55" i="7"/>
  <c r="Y56" i="7"/>
  <c r="Y16" i="7"/>
  <c r="Y17" i="7"/>
  <c r="Y18" i="7"/>
  <c r="Y19" i="7"/>
  <c r="Y24" i="7"/>
  <c r="Y25" i="7"/>
  <c r="Y26" i="7"/>
  <c r="Y27" i="7"/>
  <c r="Y28" i="7"/>
  <c r="W54" i="7"/>
  <c r="W55" i="7"/>
  <c r="W56" i="7"/>
  <c r="W16" i="7"/>
  <c r="W17" i="7"/>
  <c r="W18" i="7"/>
  <c r="W19" i="7"/>
  <c r="W24" i="7"/>
  <c r="W25" i="7"/>
  <c r="W26" i="7"/>
  <c r="W27" i="7"/>
  <c r="W28" i="7"/>
  <c r="S52" i="7"/>
  <c r="S54" i="7"/>
  <c r="S55" i="7"/>
  <c r="S56" i="7"/>
  <c r="S16" i="7"/>
  <c r="S17" i="7"/>
  <c r="S18" i="7"/>
  <c r="S19" i="7"/>
  <c r="Q52" i="7"/>
  <c r="Q54" i="7"/>
  <c r="Q55" i="7"/>
  <c r="Q56" i="7"/>
  <c r="Q16" i="7"/>
  <c r="Q17" i="7"/>
  <c r="Q18" i="7"/>
  <c r="Q19" i="7"/>
  <c r="M52" i="7"/>
  <c r="M54" i="7"/>
  <c r="M55" i="7"/>
  <c r="M56" i="7"/>
  <c r="K52" i="7"/>
  <c r="K54" i="7"/>
  <c r="K55" i="7"/>
  <c r="K56" i="7"/>
  <c r="G52" i="7"/>
  <c r="G54" i="7"/>
  <c r="G55" i="7"/>
  <c r="G56" i="7"/>
  <c r="E52" i="7"/>
  <c r="E54" i="7"/>
  <c r="E55" i="7"/>
  <c r="E56" i="7"/>
  <c r="AI21" i="15"/>
  <c r="AI22" i="15"/>
  <c r="AI23" i="15"/>
  <c r="AI24" i="15"/>
  <c r="AI25" i="15"/>
  <c r="AI26" i="15"/>
  <c r="AI27" i="15"/>
  <c r="AI31" i="15"/>
  <c r="AI32" i="15"/>
  <c r="Y17" i="15"/>
  <c r="Y18" i="15"/>
  <c r="Y19" i="15"/>
  <c r="Y20" i="15"/>
  <c r="Y21" i="15"/>
  <c r="Y22" i="15"/>
  <c r="Y23" i="15"/>
  <c r="Y24" i="15"/>
  <c r="Y25" i="15"/>
  <c r="Y26" i="15"/>
  <c r="Y27" i="15"/>
  <c r="Y31" i="15"/>
  <c r="Y32" i="15"/>
  <c r="W17" i="15"/>
  <c r="W18" i="15"/>
  <c r="W19" i="15"/>
  <c r="W20" i="15"/>
  <c r="W21" i="15"/>
  <c r="W22" i="15"/>
  <c r="W23" i="15"/>
  <c r="W24" i="15"/>
  <c r="W25" i="15"/>
  <c r="W26" i="15"/>
  <c r="W27" i="15"/>
  <c r="W31" i="15"/>
  <c r="W32" i="15"/>
  <c r="S17" i="15"/>
  <c r="S18" i="15"/>
  <c r="S19" i="15"/>
  <c r="S20" i="15"/>
  <c r="S21" i="15"/>
  <c r="S22" i="15"/>
  <c r="S23" i="15"/>
  <c r="S24" i="15"/>
  <c r="S25" i="15"/>
  <c r="S26" i="15"/>
  <c r="S27" i="15"/>
  <c r="S31" i="15"/>
  <c r="S32" i="15"/>
  <c r="Q17" i="15"/>
  <c r="Q18" i="15"/>
  <c r="Q19" i="15"/>
  <c r="Q20" i="15"/>
  <c r="Q21" i="15"/>
  <c r="Q22" i="15"/>
  <c r="Q23" i="15"/>
  <c r="Q24" i="15"/>
  <c r="Q25" i="15"/>
  <c r="Q26" i="15"/>
  <c r="Q27" i="15"/>
  <c r="Q31" i="15"/>
  <c r="Q32" i="15"/>
  <c r="M17" i="15"/>
  <c r="M18" i="15"/>
  <c r="M19" i="15"/>
  <c r="M20" i="15"/>
  <c r="M21" i="15"/>
  <c r="M22" i="15"/>
  <c r="M23" i="15"/>
  <c r="M24" i="15"/>
  <c r="M25" i="15"/>
  <c r="M26" i="15"/>
  <c r="M27" i="15"/>
  <c r="M31" i="15"/>
  <c r="M32" i="15"/>
  <c r="K17" i="15"/>
  <c r="K18" i="15"/>
  <c r="K19" i="15"/>
  <c r="K20" i="15"/>
  <c r="K21" i="15"/>
  <c r="K22" i="15"/>
  <c r="K23" i="15"/>
  <c r="K24" i="15"/>
  <c r="K25" i="15"/>
  <c r="K26" i="15"/>
  <c r="K27" i="15"/>
  <c r="K31" i="15"/>
  <c r="K32" i="15"/>
  <c r="G17" i="15"/>
  <c r="G18" i="15"/>
  <c r="G19" i="15"/>
  <c r="G20" i="15"/>
  <c r="G21" i="15"/>
  <c r="G22" i="15"/>
  <c r="G23" i="15"/>
  <c r="G24" i="15"/>
  <c r="G25" i="15"/>
  <c r="G26" i="15"/>
  <c r="G27" i="15"/>
  <c r="G31" i="15"/>
  <c r="G32" i="15"/>
  <c r="E17" i="15"/>
  <c r="E18" i="15"/>
  <c r="E19" i="15"/>
  <c r="E20" i="15"/>
  <c r="E21" i="15"/>
  <c r="E22" i="15"/>
  <c r="E23" i="15"/>
  <c r="E24" i="15"/>
  <c r="E25" i="15"/>
  <c r="E26" i="15"/>
  <c r="E27" i="15"/>
  <c r="E31" i="15"/>
  <c r="E32" i="15"/>
  <c r="G15" i="14"/>
  <c r="E15" i="14"/>
  <c r="AE104" i="7" l="1"/>
  <c r="AC104" i="7"/>
  <c r="AE103" i="7"/>
  <c r="AC103" i="7"/>
  <c r="AE102" i="7"/>
  <c r="AC102" i="7"/>
  <c r="W102" i="7"/>
  <c r="Y102" i="7"/>
  <c r="W103" i="7"/>
  <c r="Y103" i="7"/>
  <c r="Y101" i="7"/>
  <c r="W101" i="7"/>
  <c r="Y100" i="7"/>
  <c r="W100" i="7"/>
  <c r="AY43" i="16" l="1"/>
  <c r="BE10" i="16"/>
  <c r="E17" i="16"/>
  <c r="G17" i="16"/>
  <c r="K17" i="16"/>
  <c r="M17" i="16"/>
  <c r="Q17" i="16"/>
  <c r="S17" i="16"/>
  <c r="W17" i="16"/>
  <c r="Y17" i="16"/>
  <c r="AC17" i="16"/>
  <c r="AE17" i="16"/>
  <c r="AO17" i="16"/>
  <c r="AQ17" i="16"/>
  <c r="AU17" i="16"/>
  <c r="AW17" i="16"/>
  <c r="AZ17" i="16"/>
  <c r="BA17" i="16"/>
  <c r="BB17" i="16"/>
  <c r="BC17" i="16"/>
  <c r="BD17" i="16"/>
  <c r="BE17" i="16"/>
  <c r="E18" i="16"/>
  <c r="G18" i="16"/>
  <c r="K18" i="16"/>
  <c r="M18" i="16"/>
  <c r="Q18" i="16"/>
  <c r="S18" i="16"/>
  <c r="W18" i="16"/>
  <c r="Y18" i="16"/>
  <c r="AC18" i="16"/>
  <c r="AE18" i="16"/>
  <c r="AO18" i="16"/>
  <c r="AQ18" i="16"/>
  <c r="AU18" i="16"/>
  <c r="AW18" i="16"/>
  <c r="AZ18" i="16"/>
  <c r="BA18" i="16"/>
  <c r="BB18" i="16"/>
  <c r="BC18" i="16"/>
  <c r="BD18" i="16"/>
  <c r="BE18" i="16"/>
  <c r="E19" i="16"/>
  <c r="G19" i="16"/>
  <c r="K19" i="16"/>
  <c r="M19" i="16"/>
  <c r="Q19" i="16"/>
  <c r="S19" i="16"/>
  <c r="W19" i="16"/>
  <c r="Y19" i="16"/>
  <c r="AC19" i="16"/>
  <c r="AE19" i="16"/>
  <c r="AO19" i="16"/>
  <c r="AQ19" i="16"/>
  <c r="AU19" i="16"/>
  <c r="AW19" i="16"/>
  <c r="AZ19" i="16"/>
  <c r="BA19" i="16"/>
  <c r="BB19" i="16"/>
  <c r="BC19" i="16"/>
  <c r="BD19" i="16"/>
  <c r="BE19" i="16"/>
  <c r="E20" i="16"/>
  <c r="G20" i="16"/>
  <c r="K20" i="16"/>
  <c r="M20" i="16"/>
  <c r="Q20" i="16"/>
  <c r="S20" i="16"/>
  <c r="W20" i="16"/>
  <c r="Y20" i="16"/>
  <c r="AC20" i="16"/>
  <c r="AE20" i="16"/>
  <c r="AO20" i="16"/>
  <c r="AQ20" i="16"/>
  <c r="AU20" i="16"/>
  <c r="AW20" i="16"/>
  <c r="AZ20" i="16"/>
  <c r="BA20" i="16"/>
  <c r="BB20" i="16"/>
  <c r="BC20" i="16"/>
  <c r="BD20" i="16"/>
  <c r="BE20" i="16"/>
  <c r="E21" i="16"/>
  <c r="G21" i="16"/>
  <c r="K21" i="16"/>
  <c r="M21" i="16"/>
  <c r="Q21" i="16"/>
  <c r="S21" i="16"/>
  <c r="W21" i="16"/>
  <c r="Y21" i="16"/>
  <c r="AC21" i="16"/>
  <c r="AE21" i="16"/>
  <c r="AI21" i="16"/>
  <c r="AK21" i="16"/>
  <c r="AU21" i="16"/>
  <c r="AW21" i="16"/>
  <c r="AZ21" i="16"/>
  <c r="BA21" i="16"/>
  <c r="BB21" i="16"/>
  <c r="BC21" i="16"/>
  <c r="BD21" i="16"/>
  <c r="BE21" i="16"/>
  <c r="E22" i="16"/>
  <c r="G22" i="16"/>
  <c r="K22" i="16"/>
  <c r="M22" i="16"/>
  <c r="Q22" i="16"/>
  <c r="S22" i="16"/>
  <c r="W22" i="16"/>
  <c r="Y22" i="16"/>
  <c r="AC22" i="16"/>
  <c r="AE22" i="16"/>
  <c r="AI22" i="16"/>
  <c r="AK22" i="16"/>
  <c r="AU22" i="16"/>
  <c r="AW22" i="16"/>
  <c r="AZ22" i="16"/>
  <c r="BA22" i="16"/>
  <c r="BB22" i="16"/>
  <c r="BC22" i="16"/>
  <c r="BD22" i="16"/>
  <c r="BE22" i="16"/>
  <c r="E23" i="16"/>
  <c r="G23" i="16"/>
  <c r="K23" i="16"/>
  <c r="M23" i="16"/>
  <c r="Q23" i="16"/>
  <c r="S23" i="16"/>
  <c r="W23" i="16"/>
  <c r="Y23" i="16"/>
  <c r="AC23" i="16"/>
  <c r="AE23" i="16"/>
  <c r="AI23" i="16"/>
  <c r="AK23" i="16"/>
  <c r="AU23" i="16"/>
  <c r="AW23" i="16"/>
  <c r="AZ23" i="16"/>
  <c r="BA23" i="16"/>
  <c r="BB23" i="16"/>
  <c r="BC23" i="16"/>
  <c r="BD23" i="16"/>
  <c r="BE23" i="16"/>
  <c r="E24" i="16"/>
  <c r="G24" i="16"/>
  <c r="K24" i="16"/>
  <c r="M24" i="16"/>
  <c r="Q24" i="16"/>
  <c r="S24" i="16"/>
  <c r="W24" i="16"/>
  <c r="Y24" i="16"/>
  <c r="AC24" i="16"/>
  <c r="AE24" i="16"/>
  <c r="AI24" i="16"/>
  <c r="AK24" i="16"/>
  <c r="AU24" i="16"/>
  <c r="AW24" i="16"/>
  <c r="AZ24" i="16"/>
  <c r="BA24" i="16"/>
  <c r="BB24" i="16"/>
  <c r="BC24" i="16"/>
  <c r="BD24" i="16"/>
  <c r="BE24" i="16"/>
  <c r="E25" i="16"/>
  <c r="G25" i="16"/>
  <c r="K25" i="16"/>
  <c r="M25" i="16"/>
  <c r="Q25" i="16"/>
  <c r="S25" i="16"/>
  <c r="W25" i="16"/>
  <c r="Y25" i="16"/>
  <c r="AC25" i="16"/>
  <c r="AE25" i="16"/>
  <c r="AI25" i="16"/>
  <c r="AK25" i="16"/>
  <c r="AO25" i="16"/>
  <c r="AQ25" i="16"/>
  <c r="AU25" i="16"/>
  <c r="AW25" i="16"/>
  <c r="AZ25" i="16"/>
  <c r="BA25" i="16"/>
  <c r="BB25" i="16"/>
  <c r="BC25" i="16"/>
  <c r="BD25" i="16"/>
  <c r="BE25" i="16"/>
  <c r="E26" i="16"/>
  <c r="G26" i="16"/>
  <c r="K26" i="16"/>
  <c r="M26" i="16"/>
  <c r="Q26" i="16"/>
  <c r="S26" i="16"/>
  <c r="W26" i="16"/>
  <c r="Y26" i="16"/>
  <c r="AC26" i="16"/>
  <c r="AE26" i="16"/>
  <c r="AI26" i="16"/>
  <c r="AK26" i="16"/>
  <c r="AO26" i="16"/>
  <c r="AQ26" i="16"/>
  <c r="AU26" i="16"/>
  <c r="AW26" i="16"/>
  <c r="AZ26" i="16"/>
  <c r="BA26" i="16"/>
  <c r="BB26" i="16"/>
  <c r="BC26" i="16"/>
  <c r="BD26" i="16"/>
  <c r="BE26" i="16"/>
  <c r="E27" i="16"/>
  <c r="G27" i="16"/>
  <c r="K27" i="16"/>
  <c r="M27" i="16"/>
  <c r="Q27" i="16"/>
  <c r="S27" i="16"/>
  <c r="W27" i="16"/>
  <c r="Y27" i="16"/>
  <c r="AC27" i="16"/>
  <c r="AE27" i="16"/>
  <c r="AI27" i="16"/>
  <c r="AK27" i="16"/>
  <c r="AO27" i="16"/>
  <c r="AQ27" i="16"/>
  <c r="AU27" i="16"/>
  <c r="AW27" i="16"/>
  <c r="AZ27" i="16"/>
  <c r="BA27" i="16"/>
  <c r="BB27" i="16"/>
  <c r="BC27" i="16"/>
  <c r="BD27" i="16"/>
  <c r="BE27" i="16"/>
  <c r="E31" i="16"/>
  <c r="G31" i="16"/>
  <c r="K31" i="16"/>
  <c r="M31" i="16"/>
  <c r="Q31" i="16"/>
  <c r="S31" i="16"/>
  <c r="W31" i="16"/>
  <c r="Y31" i="16"/>
  <c r="AC31" i="16"/>
  <c r="AE31" i="16"/>
  <c r="AI31" i="16"/>
  <c r="AK31" i="16"/>
  <c r="AO31" i="16"/>
  <c r="AQ31" i="16"/>
  <c r="AU31" i="16"/>
  <c r="AW31" i="16"/>
  <c r="AZ31" i="16"/>
  <c r="BA31" i="16"/>
  <c r="BB31" i="16"/>
  <c r="BC31" i="16"/>
  <c r="BD31" i="16"/>
  <c r="BE31" i="16"/>
  <c r="D32" i="16"/>
  <c r="F32" i="16"/>
  <c r="H32" i="16"/>
  <c r="J32" i="16"/>
  <c r="L32" i="16"/>
  <c r="N32" i="16"/>
  <c r="P32" i="16"/>
  <c r="R32" i="16"/>
  <c r="T32" i="16"/>
  <c r="V32" i="16"/>
  <c r="X32" i="16"/>
  <c r="Z32" i="16"/>
  <c r="AB32" i="16"/>
  <c r="AD32" i="16"/>
  <c r="AF32" i="16"/>
  <c r="AH32" i="16"/>
  <c r="AJ32" i="16"/>
  <c r="AL32" i="16"/>
  <c r="AN32" i="16"/>
  <c r="AP32" i="16"/>
  <c r="AR32" i="16"/>
  <c r="AT32" i="16"/>
  <c r="AV32" i="16"/>
  <c r="AX32" i="16"/>
  <c r="E35" i="16"/>
  <c r="G35" i="16"/>
  <c r="K35" i="16"/>
  <c r="M35" i="16"/>
  <c r="Q35" i="16"/>
  <c r="S35" i="16"/>
  <c r="W35" i="16"/>
  <c r="Y35" i="16"/>
  <c r="AC35" i="16"/>
  <c r="AE35" i="16"/>
  <c r="AI35" i="16"/>
  <c r="AK35" i="16"/>
  <c r="AO35" i="16"/>
  <c r="AQ35" i="16"/>
  <c r="AU35" i="16"/>
  <c r="AW35" i="16"/>
  <c r="AZ35" i="16"/>
  <c r="BA35" i="16"/>
  <c r="BB35" i="16"/>
  <c r="BC35" i="16"/>
  <c r="BE35" i="16"/>
  <c r="E36" i="16"/>
  <c r="G36" i="16"/>
  <c r="K36" i="16"/>
  <c r="M36" i="16"/>
  <c r="Q36" i="16"/>
  <c r="S36" i="16"/>
  <c r="W36" i="16"/>
  <c r="Y36" i="16"/>
  <c r="AC36" i="16"/>
  <c r="AE36" i="16"/>
  <c r="AI36" i="16"/>
  <c r="AK36" i="16"/>
  <c r="AO36" i="16"/>
  <c r="AQ36" i="16"/>
  <c r="AU36" i="16"/>
  <c r="AW36" i="16"/>
  <c r="AZ36" i="16"/>
  <c r="BA36" i="16"/>
  <c r="BB36" i="16"/>
  <c r="BC36" i="16"/>
  <c r="BE36" i="16"/>
  <c r="E37" i="16"/>
  <c r="G37" i="16"/>
  <c r="K37" i="16"/>
  <c r="M37" i="16"/>
  <c r="Q37" i="16"/>
  <c r="S37" i="16"/>
  <c r="W37" i="16"/>
  <c r="Y37" i="16"/>
  <c r="AC37" i="16"/>
  <c r="AE37" i="16"/>
  <c r="AI37" i="16"/>
  <c r="AK37" i="16"/>
  <c r="AO37" i="16"/>
  <c r="AQ37" i="16"/>
  <c r="AU37" i="16"/>
  <c r="AW37" i="16"/>
  <c r="AZ37" i="16"/>
  <c r="BA37" i="16"/>
  <c r="BB37" i="16"/>
  <c r="BC37" i="16"/>
  <c r="BE37" i="16"/>
  <c r="D38" i="16"/>
  <c r="E38" i="16" s="1"/>
  <c r="F38" i="16"/>
  <c r="G38" i="16" s="1"/>
  <c r="J38" i="16"/>
  <c r="K38" i="16" s="1"/>
  <c r="L38" i="16"/>
  <c r="P38" i="16"/>
  <c r="Q38" i="16" s="1"/>
  <c r="R38" i="16"/>
  <c r="S38" i="16" s="1"/>
  <c r="V38" i="16"/>
  <c r="W38" i="16" s="1"/>
  <c r="X38" i="16"/>
  <c r="Y38" i="16" s="1"/>
  <c r="AB38" i="16"/>
  <c r="AC38" i="16" s="1"/>
  <c r="AD38" i="16"/>
  <c r="AE38" i="16" s="1"/>
  <c r="AH38" i="16"/>
  <c r="AI38" i="16" s="1"/>
  <c r="AJ38" i="16"/>
  <c r="AK38" i="16" s="1"/>
  <c r="AN38" i="16"/>
  <c r="AO38" i="16" s="1"/>
  <c r="AP38" i="16"/>
  <c r="AQ38" i="16" s="1"/>
  <c r="AT38" i="16"/>
  <c r="AU38" i="16" s="1"/>
  <c r="AV38" i="16"/>
  <c r="AW38" i="16" s="1"/>
  <c r="I43" i="16"/>
  <c r="O43" i="16"/>
  <c r="U43" i="16"/>
  <c r="AA43" i="16"/>
  <c r="AG43" i="16"/>
  <c r="AM43" i="16"/>
  <c r="AS43" i="16"/>
  <c r="I44" i="16"/>
  <c r="O44" i="16"/>
  <c r="U44" i="16"/>
  <c r="AA44" i="16"/>
  <c r="AG44" i="16"/>
  <c r="AM44" i="16"/>
  <c r="AS44" i="16"/>
  <c r="AY44" i="16"/>
  <c r="I45" i="16"/>
  <c r="O45" i="16"/>
  <c r="U45" i="16"/>
  <c r="AA45" i="16"/>
  <c r="AG45" i="16"/>
  <c r="AM45" i="16"/>
  <c r="AS45" i="16"/>
  <c r="AY45" i="16"/>
  <c r="I46" i="16"/>
  <c r="O46" i="16"/>
  <c r="U46" i="16"/>
  <c r="AA46" i="16"/>
  <c r="AG46" i="16"/>
  <c r="AM46" i="16"/>
  <c r="AS46" i="16"/>
  <c r="AY46" i="16"/>
  <c r="I47" i="16"/>
  <c r="O47" i="16"/>
  <c r="U47" i="16"/>
  <c r="AA47" i="16"/>
  <c r="AG47" i="16"/>
  <c r="AM47" i="16"/>
  <c r="AS47" i="16"/>
  <c r="AY47" i="16"/>
  <c r="I48" i="16"/>
  <c r="O48" i="16"/>
  <c r="U48" i="16"/>
  <c r="AA48" i="16"/>
  <c r="AG48" i="16"/>
  <c r="AM48" i="16"/>
  <c r="AS48" i="16"/>
  <c r="AY48" i="16"/>
  <c r="I49" i="16"/>
  <c r="O49" i="16"/>
  <c r="U49" i="16"/>
  <c r="AA49" i="16"/>
  <c r="AG49" i="16"/>
  <c r="AM49" i="16"/>
  <c r="AS49" i="16"/>
  <c r="AY49" i="16"/>
  <c r="I50" i="16"/>
  <c r="O50" i="16"/>
  <c r="U50" i="16"/>
  <c r="AA50" i="16"/>
  <c r="AG50" i="16"/>
  <c r="AM50" i="16"/>
  <c r="AS50" i="16"/>
  <c r="AY50" i="16"/>
  <c r="I51" i="16"/>
  <c r="O51" i="16"/>
  <c r="U51" i="16"/>
  <c r="AA51" i="16"/>
  <c r="AG51" i="16"/>
  <c r="AM51" i="16"/>
  <c r="AS51" i="16"/>
  <c r="AY51" i="16"/>
  <c r="I52" i="16"/>
  <c r="O52" i="16"/>
  <c r="U52" i="16"/>
  <c r="AA52" i="16"/>
  <c r="AG52" i="16"/>
  <c r="AM52" i="16"/>
  <c r="AS52" i="16"/>
  <c r="AY52" i="16"/>
  <c r="I53" i="16"/>
  <c r="O53" i="16"/>
  <c r="U53" i="16"/>
  <c r="AA53" i="16"/>
  <c r="AG53" i="16"/>
  <c r="AM53" i="16"/>
  <c r="AS53" i="16"/>
  <c r="AY53" i="16"/>
  <c r="I54" i="16"/>
  <c r="O54" i="16"/>
  <c r="U54" i="16"/>
  <c r="AA54" i="16"/>
  <c r="AG54" i="16"/>
  <c r="AM54" i="16"/>
  <c r="AS54" i="16"/>
  <c r="AY54" i="16"/>
  <c r="BE10" i="15"/>
  <c r="AI33" i="15"/>
  <c r="Q33" i="15"/>
  <c r="Y33" i="15"/>
  <c r="AC17" i="15"/>
  <c r="AE17" i="15"/>
  <c r="AO17" i="15"/>
  <c r="AQ17" i="15"/>
  <c r="AU17" i="15"/>
  <c r="AW17" i="15"/>
  <c r="AZ17" i="15"/>
  <c r="BA17" i="15"/>
  <c r="BB17" i="15"/>
  <c r="BC17" i="15"/>
  <c r="BD17" i="15"/>
  <c r="BE17" i="15"/>
  <c r="G33" i="15"/>
  <c r="AC18" i="15"/>
  <c r="AE18" i="15"/>
  <c r="AO18" i="15"/>
  <c r="AQ18" i="15"/>
  <c r="AU18" i="15"/>
  <c r="AW18" i="15"/>
  <c r="AZ18" i="15"/>
  <c r="BA18" i="15"/>
  <c r="BB18" i="15"/>
  <c r="BC18" i="15"/>
  <c r="BD18" i="15"/>
  <c r="BE18" i="15"/>
  <c r="AC19" i="15"/>
  <c r="AE19" i="15"/>
  <c r="AO19" i="15"/>
  <c r="AQ19" i="15"/>
  <c r="AU19" i="15"/>
  <c r="AW19" i="15"/>
  <c r="AZ19" i="15"/>
  <c r="BA19" i="15"/>
  <c r="BB19" i="15"/>
  <c r="BC19" i="15"/>
  <c r="BD19" i="15"/>
  <c r="BE19" i="15"/>
  <c r="AC20" i="15"/>
  <c r="AE20" i="15"/>
  <c r="AO20" i="15"/>
  <c r="AQ20" i="15"/>
  <c r="AU20" i="15"/>
  <c r="AW20" i="15"/>
  <c r="AZ20" i="15"/>
  <c r="BA20" i="15"/>
  <c r="BB20" i="15"/>
  <c r="BC20" i="15"/>
  <c r="BD20" i="15"/>
  <c r="BE20" i="15"/>
  <c r="AC21" i="15"/>
  <c r="AE21" i="15"/>
  <c r="AK21" i="15"/>
  <c r="AU21" i="15"/>
  <c r="AW21" i="15"/>
  <c r="AZ21" i="15"/>
  <c r="BA21" i="15"/>
  <c r="BB21" i="15"/>
  <c r="BC21" i="15"/>
  <c r="BD21" i="15"/>
  <c r="BE21" i="15"/>
  <c r="AC22" i="15"/>
  <c r="AE22" i="15"/>
  <c r="AK22" i="15"/>
  <c r="AU22" i="15"/>
  <c r="AW22" i="15"/>
  <c r="AZ22" i="15"/>
  <c r="BA22" i="15"/>
  <c r="BB22" i="15"/>
  <c r="BC22" i="15"/>
  <c r="BD22" i="15"/>
  <c r="BE22" i="15"/>
  <c r="AC23" i="15"/>
  <c r="AE23" i="15"/>
  <c r="AK23" i="15"/>
  <c r="AU23" i="15"/>
  <c r="AW23" i="15"/>
  <c r="AZ23" i="15"/>
  <c r="BA23" i="15"/>
  <c r="BB23" i="15"/>
  <c r="BC23" i="15"/>
  <c r="BD23" i="15"/>
  <c r="BE23" i="15"/>
  <c r="AC24" i="15"/>
  <c r="AE24" i="15"/>
  <c r="AK24" i="15"/>
  <c r="AU24" i="15"/>
  <c r="AW24" i="15"/>
  <c r="AZ24" i="15"/>
  <c r="BA24" i="15"/>
  <c r="BB24" i="15"/>
  <c r="BC24" i="15"/>
  <c r="BD24" i="15"/>
  <c r="BE24" i="15"/>
  <c r="AC25" i="15"/>
  <c r="AE25" i="15"/>
  <c r="AK25" i="15"/>
  <c r="AO25" i="15"/>
  <c r="AQ25" i="15"/>
  <c r="AU25" i="15"/>
  <c r="AW25" i="15"/>
  <c r="AZ25" i="15"/>
  <c r="BA25" i="15"/>
  <c r="BB25" i="15"/>
  <c r="BC25" i="15"/>
  <c r="BD25" i="15"/>
  <c r="BE25" i="15"/>
  <c r="AC26" i="15"/>
  <c r="AE26" i="15"/>
  <c r="AK26" i="15"/>
  <c r="AO26" i="15"/>
  <c r="AQ26" i="15"/>
  <c r="AU26" i="15"/>
  <c r="AW26" i="15"/>
  <c r="AZ26" i="15"/>
  <c r="BA26" i="15"/>
  <c r="BB26" i="15"/>
  <c r="BC26" i="15"/>
  <c r="BD26" i="15"/>
  <c r="BE26" i="15"/>
  <c r="AC27" i="15"/>
  <c r="AE27" i="15"/>
  <c r="AK27" i="15"/>
  <c r="AO27" i="15"/>
  <c r="AQ27" i="15"/>
  <c r="AU27" i="15"/>
  <c r="AW27" i="15"/>
  <c r="AZ27" i="15"/>
  <c r="BA27" i="15"/>
  <c r="BB27" i="15"/>
  <c r="BC27" i="15"/>
  <c r="BD27" i="15"/>
  <c r="BE27" i="15"/>
  <c r="AC31" i="15"/>
  <c r="AE31" i="15"/>
  <c r="AK31" i="15"/>
  <c r="AO31" i="15"/>
  <c r="AQ31" i="15"/>
  <c r="AU31" i="15"/>
  <c r="AW31" i="15"/>
  <c r="AZ31" i="15"/>
  <c r="BA31" i="15"/>
  <c r="BB31" i="15"/>
  <c r="BC31" i="15"/>
  <c r="BD31" i="15"/>
  <c r="BE31" i="15"/>
  <c r="AC32" i="15"/>
  <c r="AE32" i="15"/>
  <c r="AK32" i="15"/>
  <c r="AO32" i="15"/>
  <c r="AQ32" i="15"/>
  <c r="AU32" i="15"/>
  <c r="AW32" i="15"/>
  <c r="AZ32" i="15"/>
  <c r="BA32" i="15"/>
  <c r="BB32" i="15"/>
  <c r="BC32" i="15"/>
  <c r="BD32" i="15"/>
  <c r="BE32" i="15"/>
  <c r="D33" i="15"/>
  <c r="E33" i="15"/>
  <c r="F33" i="15"/>
  <c r="H33" i="15"/>
  <c r="J33" i="15"/>
  <c r="K33" i="15"/>
  <c r="L33" i="15"/>
  <c r="N33" i="15"/>
  <c r="P33" i="15"/>
  <c r="R33" i="15"/>
  <c r="T33" i="15"/>
  <c r="V33" i="15"/>
  <c r="X33" i="15"/>
  <c r="Z33" i="15"/>
  <c r="AB33" i="15"/>
  <c r="AD33" i="15"/>
  <c r="AF33" i="15"/>
  <c r="AH33" i="15"/>
  <c r="AJ33" i="15"/>
  <c r="AL33" i="15"/>
  <c r="AN33" i="15"/>
  <c r="AP33" i="15"/>
  <c r="AR33" i="15"/>
  <c r="AT33" i="15"/>
  <c r="AV33" i="15"/>
  <c r="AX33" i="15"/>
  <c r="E36" i="15"/>
  <c r="G36" i="15"/>
  <c r="K36" i="15"/>
  <c r="M36" i="15"/>
  <c r="Q36" i="15"/>
  <c r="S36" i="15"/>
  <c r="W36" i="15"/>
  <c r="Y36" i="15"/>
  <c r="AC36" i="15"/>
  <c r="AE36" i="15"/>
  <c r="AI36" i="15"/>
  <c r="AK36" i="15"/>
  <c r="AO36" i="15"/>
  <c r="AQ36" i="15"/>
  <c r="AU36" i="15"/>
  <c r="AW36" i="15"/>
  <c r="AZ36" i="15"/>
  <c r="BA36" i="15"/>
  <c r="BB36" i="15"/>
  <c r="BC36" i="15"/>
  <c r="BE36" i="15"/>
  <c r="E37" i="15"/>
  <c r="G37" i="15"/>
  <c r="K37" i="15"/>
  <c r="M37" i="15"/>
  <c r="Q37" i="15"/>
  <c r="S37" i="15"/>
  <c r="W37" i="15"/>
  <c r="Y37" i="15"/>
  <c r="AC37" i="15"/>
  <c r="AE37" i="15"/>
  <c r="AI37" i="15"/>
  <c r="AK37" i="15"/>
  <c r="AO37" i="15"/>
  <c r="AQ37" i="15"/>
  <c r="AU37" i="15"/>
  <c r="AW37" i="15"/>
  <c r="AZ37" i="15"/>
  <c r="BA37" i="15"/>
  <c r="BB37" i="15"/>
  <c r="BC37" i="15"/>
  <c r="BE37" i="15"/>
  <c r="E38" i="15"/>
  <c r="G38" i="15"/>
  <c r="K38" i="15"/>
  <c r="M38" i="15"/>
  <c r="Q38" i="15"/>
  <c r="S38" i="15"/>
  <c r="W38" i="15"/>
  <c r="Y38" i="15"/>
  <c r="AC38" i="15"/>
  <c r="AE38" i="15"/>
  <c r="AI38" i="15"/>
  <c r="AK38" i="15"/>
  <c r="AO38" i="15"/>
  <c r="AQ38" i="15"/>
  <c r="AU38" i="15"/>
  <c r="AW38" i="15"/>
  <c r="AZ38" i="15"/>
  <c r="BA38" i="15"/>
  <c r="BB38" i="15"/>
  <c r="BC38" i="15"/>
  <c r="BE38" i="15"/>
  <c r="D39" i="15"/>
  <c r="E39" i="15" s="1"/>
  <c r="F39" i="15"/>
  <c r="G39" i="15" s="1"/>
  <c r="J39" i="15"/>
  <c r="K39" i="15" s="1"/>
  <c r="L39" i="15"/>
  <c r="M39" i="15" s="1"/>
  <c r="P39" i="15"/>
  <c r="Q39" i="15" s="1"/>
  <c r="R39" i="15"/>
  <c r="S39" i="15" s="1"/>
  <c r="V39" i="15"/>
  <c r="W39" i="15" s="1"/>
  <c r="X39" i="15"/>
  <c r="Y39" i="15" s="1"/>
  <c r="AB39" i="15"/>
  <c r="AC39" i="15" s="1"/>
  <c r="AD39" i="15"/>
  <c r="AE39" i="15"/>
  <c r="AH39" i="15"/>
  <c r="AI39" i="15" s="1"/>
  <c r="AJ39" i="15"/>
  <c r="AK39" i="15" s="1"/>
  <c r="AN39" i="15"/>
  <c r="AO39" i="15" s="1"/>
  <c r="AP39" i="15"/>
  <c r="AQ39" i="15" s="1"/>
  <c r="AT39" i="15"/>
  <c r="AU39" i="15" s="1"/>
  <c r="AV39" i="15"/>
  <c r="AW39" i="15" s="1"/>
  <c r="I44" i="15"/>
  <c r="O44" i="15"/>
  <c r="U44" i="15"/>
  <c r="AA44" i="15"/>
  <c r="AG44" i="15"/>
  <c r="AM44" i="15"/>
  <c r="AS44" i="15"/>
  <c r="AY44" i="15"/>
  <c r="I45" i="15"/>
  <c r="O45" i="15"/>
  <c r="U45" i="15"/>
  <c r="AA45" i="15"/>
  <c r="AG45" i="15"/>
  <c r="AM45" i="15"/>
  <c r="AS45" i="15"/>
  <c r="AY45" i="15"/>
  <c r="I46" i="15"/>
  <c r="O46" i="15"/>
  <c r="U46" i="15"/>
  <c r="AA46" i="15"/>
  <c r="AG46" i="15"/>
  <c r="AM46" i="15"/>
  <c r="AS46" i="15"/>
  <c r="AY46" i="15"/>
  <c r="I47" i="15"/>
  <c r="O47" i="15"/>
  <c r="U47" i="15"/>
  <c r="AA47" i="15"/>
  <c r="AG47" i="15"/>
  <c r="AM47" i="15"/>
  <c r="AS47" i="15"/>
  <c r="AY47" i="15"/>
  <c r="I48" i="15"/>
  <c r="O48" i="15"/>
  <c r="U48" i="15"/>
  <c r="AA48" i="15"/>
  <c r="AG48" i="15"/>
  <c r="AM48" i="15"/>
  <c r="AS48" i="15"/>
  <c r="AY48" i="15"/>
  <c r="I49" i="15"/>
  <c r="O49" i="15"/>
  <c r="U49" i="15"/>
  <c r="AA49" i="15"/>
  <c r="AG49" i="15"/>
  <c r="AM49" i="15"/>
  <c r="AS49" i="15"/>
  <c r="AY49" i="15"/>
  <c r="I50" i="15"/>
  <c r="O50" i="15"/>
  <c r="U50" i="15"/>
  <c r="AA50" i="15"/>
  <c r="AG50" i="15"/>
  <c r="AM50" i="15"/>
  <c r="AS50" i="15"/>
  <c r="AY50" i="15"/>
  <c r="I51" i="15"/>
  <c r="O51" i="15"/>
  <c r="U51" i="15"/>
  <c r="AA51" i="15"/>
  <c r="AG51" i="15"/>
  <c r="AM51" i="15"/>
  <c r="AS51" i="15"/>
  <c r="AY51" i="15"/>
  <c r="I52" i="15"/>
  <c r="O52" i="15"/>
  <c r="U52" i="15"/>
  <c r="AA52" i="15"/>
  <c r="AG52" i="15"/>
  <c r="AM52" i="15"/>
  <c r="AS52" i="15"/>
  <c r="AY52" i="15"/>
  <c r="I53" i="15"/>
  <c r="O53" i="15"/>
  <c r="U53" i="15"/>
  <c r="AA53" i="15"/>
  <c r="AG53" i="15"/>
  <c r="AM53" i="15"/>
  <c r="AS53" i="15"/>
  <c r="AY53" i="15"/>
  <c r="I54" i="15"/>
  <c r="O54" i="15"/>
  <c r="U54" i="15"/>
  <c r="AA54" i="15"/>
  <c r="AG54" i="15"/>
  <c r="AM54" i="15"/>
  <c r="AS54" i="15"/>
  <c r="AY54" i="15"/>
  <c r="I55" i="15"/>
  <c r="I56" i="15" s="1"/>
  <c r="O55" i="15"/>
  <c r="U55" i="15"/>
  <c r="U56" i="15" s="1"/>
  <c r="AA55" i="15"/>
  <c r="AA56" i="15" s="1"/>
  <c r="AG55" i="15"/>
  <c r="AM55" i="15"/>
  <c r="AS55" i="15"/>
  <c r="AY55" i="15"/>
  <c r="I55" i="16" l="1"/>
  <c r="BD33" i="15"/>
  <c r="BD32" i="16"/>
  <c r="Q32" i="16"/>
  <c r="AG56" i="15"/>
  <c r="BC39" i="15"/>
  <c r="BB39" i="15"/>
  <c r="AW33" i="15"/>
  <c r="AE33" i="15"/>
  <c r="AE32" i="16"/>
  <c r="G32" i="16"/>
  <c r="AS56" i="15"/>
  <c r="AC33" i="15"/>
  <c r="BB33" i="15"/>
  <c r="BE54" i="15"/>
  <c r="O56" i="15"/>
  <c r="BE50" i="15"/>
  <c r="BE49" i="15"/>
  <c r="BE47" i="15"/>
  <c r="AM56" i="15"/>
  <c r="BE44" i="15"/>
  <c r="BC33" i="15"/>
  <c r="AU33" i="15"/>
  <c r="AG55" i="16"/>
  <c r="BC32" i="16"/>
  <c r="AO33" i="15"/>
  <c r="BB38" i="16"/>
  <c r="AO32" i="16"/>
  <c r="AZ32" i="16"/>
  <c r="AU32" i="16"/>
  <c r="W32" i="16"/>
  <c r="BE55" i="15"/>
  <c r="BE52" i="15"/>
  <c r="BE45" i="15"/>
  <c r="AZ39" i="15"/>
  <c r="BA33" i="15"/>
  <c r="M33" i="15"/>
  <c r="BE53" i="15"/>
  <c r="BE48" i="15"/>
  <c r="BE46" i="15"/>
  <c r="AZ33" i="15"/>
  <c r="W33" i="15"/>
  <c r="M38" i="16"/>
  <c r="AS55" i="16"/>
  <c r="AC32" i="16"/>
  <c r="E32" i="16"/>
  <c r="BE43" i="16"/>
  <c r="BE51" i="15"/>
  <c r="AM55" i="16"/>
  <c r="AW32" i="16"/>
  <c r="Y32" i="16"/>
  <c r="BE32" i="16"/>
  <c r="BE33" i="16" s="1"/>
  <c r="AQ32" i="16"/>
  <c r="S32" i="16"/>
  <c r="BE33" i="15"/>
  <c r="BE34" i="15" s="1"/>
  <c r="AQ33" i="15"/>
  <c r="S33" i="15"/>
  <c r="AK33" i="15"/>
  <c r="BC38" i="16"/>
  <c r="U55" i="16"/>
  <c r="AZ38" i="16"/>
  <c r="BB32" i="16"/>
  <c r="AI32" i="16"/>
  <c r="K32" i="16"/>
  <c r="O55" i="16"/>
  <c r="AK32" i="16"/>
  <c r="M32" i="16"/>
  <c r="BA32" i="16"/>
  <c r="BE52" i="16"/>
  <c r="AY55" i="16"/>
  <c r="BE44" i="16"/>
  <c r="BE54" i="16"/>
  <c r="BE53" i="16"/>
  <c r="BE50" i="16"/>
  <c r="BE49" i="16"/>
  <c r="BE45" i="16"/>
  <c r="BE48" i="16"/>
  <c r="BE51" i="16"/>
  <c r="BE47" i="16"/>
  <c r="BE46" i="16"/>
  <c r="AA55" i="16"/>
  <c r="BA38" i="16"/>
  <c r="AY56" i="15"/>
  <c r="BA39" i="15"/>
  <c r="BE56" i="15" l="1"/>
  <c r="BE55" i="16"/>
  <c r="BE13" i="14" l="1"/>
  <c r="K15" i="14"/>
  <c r="M15" i="14"/>
  <c r="Q15" i="14"/>
  <c r="S15" i="14"/>
  <c r="W15" i="14"/>
  <c r="Y15" i="14"/>
  <c r="AI15" i="14"/>
  <c r="AK15" i="14"/>
  <c r="AO15" i="14"/>
  <c r="AQ15" i="14"/>
  <c r="AU15" i="14"/>
  <c r="AW15" i="14"/>
  <c r="AZ15" i="14"/>
  <c r="BA15" i="14"/>
  <c r="BB15" i="14"/>
  <c r="BC15" i="14"/>
  <c r="BD15" i="14"/>
  <c r="BE15" i="14"/>
  <c r="E16" i="14"/>
  <c r="G16" i="14"/>
  <c r="K16" i="14"/>
  <c r="M16" i="14"/>
  <c r="Q16" i="14"/>
  <c r="S16" i="14"/>
  <c r="W16" i="14"/>
  <c r="Y16" i="14"/>
  <c r="AI16" i="14"/>
  <c r="AK16" i="14"/>
  <c r="AO16" i="14"/>
  <c r="AQ16" i="14"/>
  <c r="AU16" i="14"/>
  <c r="AW16" i="14"/>
  <c r="AZ16" i="14"/>
  <c r="BA16" i="14"/>
  <c r="BB16" i="14"/>
  <c r="BC16" i="14"/>
  <c r="BD16" i="14"/>
  <c r="BE16" i="14"/>
  <c r="E17" i="14"/>
  <c r="G17" i="14"/>
  <c r="K17" i="14"/>
  <c r="M17" i="14"/>
  <c r="Q17" i="14"/>
  <c r="S17" i="14"/>
  <c r="W17" i="14"/>
  <c r="Y17" i="14"/>
  <c r="AI17" i="14"/>
  <c r="AK17" i="14"/>
  <c r="AO17" i="14"/>
  <c r="AQ17" i="14"/>
  <c r="AU17" i="14"/>
  <c r="AW17" i="14"/>
  <c r="AZ17" i="14"/>
  <c r="BA17" i="14"/>
  <c r="BB17" i="14"/>
  <c r="BC17" i="14"/>
  <c r="BD17" i="14"/>
  <c r="BE17" i="14"/>
  <c r="E18" i="14"/>
  <c r="G18" i="14"/>
  <c r="K18" i="14"/>
  <c r="M18" i="14"/>
  <c r="Q18" i="14"/>
  <c r="S18" i="14"/>
  <c r="W18" i="14"/>
  <c r="Y18" i="14"/>
  <c r="AI18" i="14"/>
  <c r="AK18" i="14"/>
  <c r="AO18" i="14"/>
  <c r="AQ18" i="14"/>
  <c r="AU18" i="14"/>
  <c r="AW18" i="14"/>
  <c r="AZ18" i="14"/>
  <c r="BA18" i="14"/>
  <c r="BB18" i="14"/>
  <c r="BC18" i="14"/>
  <c r="BD18" i="14"/>
  <c r="BE18" i="14"/>
  <c r="E19" i="14"/>
  <c r="G19" i="14"/>
  <c r="K19" i="14"/>
  <c r="M19" i="14"/>
  <c r="Q19" i="14"/>
  <c r="S19" i="14"/>
  <c r="W19" i="14"/>
  <c r="Y19" i="14"/>
  <c r="AI19" i="14"/>
  <c r="AK19" i="14"/>
  <c r="AO19" i="14"/>
  <c r="AQ19" i="14"/>
  <c r="AU19" i="14"/>
  <c r="AW19" i="14"/>
  <c r="AZ19" i="14"/>
  <c r="BA19" i="14"/>
  <c r="BB19" i="14"/>
  <c r="BC19" i="14"/>
  <c r="BD19" i="14"/>
  <c r="BE19" i="14"/>
  <c r="E20" i="14"/>
  <c r="G20" i="14"/>
  <c r="K20" i="14"/>
  <c r="M20" i="14"/>
  <c r="Q20" i="14"/>
  <c r="S20" i="14"/>
  <c r="W20" i="14"/>
  <c r="Y20" i="14"/>
  <c r="AC20" i="14"/>
  <c r="AE20" i="14"/>
  <c r="AO20" i="14"/>
  <c r="AQ20" i="14"/>
  <c r="AU20" i="14"/>
  <c r="AW20" i="14"/>
  <c r="AZ20" i="14"/>
  <c r="BA20" i="14"/>
  <c r="BB20" i="14"/>
  <c r="BC20" i="14"/>
  <c r="BD20" i="14"/>
  <c r="BE20" i="14"/>
  <c r="E21" i="14"/>
  <c r="G21" i="14"/>
  <c r="K21" i="14"/>
  <c r="M21" i="14"/>
  <c r="Q21" i="14"/>
  <c r="S21" i="14"/>
  <c r="W21" i="14"/>
  <c r="Y21" i="14"/>
  <c r="AC21" i="14"/>
  <c r="AE21" i="14"/>
  <c r="AO21" i="14"/>
  <c r="AQ21" i="14"/>
  <c r="AU21" i="14"/>
  <c r="AW21" i="14"/>
  <c r="AZ21" i="14"/>
  <c r="BA21" i="14"/>
  <c r="BB21" i="14"/>
  <c r="BC21" i="14"/>
  <c r="BD21" i="14"/>
  <c r="BE21" i="14"/>
  <c r="E22" i="14"/>
  <c r="G22" i="14"/>
  <c r="K22" i="14"/>
  <c r="M22" i="14"/>
  <c r="Q22" i="14"/>
  <c r="S22" i="14"/>
  <c r="W22" i="14"/>
  <c r="Y22" i="14"/>
  <c r="AC22" i="14"/>
  <c r="AE22" i="14"/>
  <c r="AO22" i="14"/>
  <c r="AQ22" i="14"/>
  <c r="AU22" i="14"/>
  <c r="AW22" i="14"/>
  <c r="AZ22" i="14"/>
  <c r="BA22" i="14"/>
  <c r="BB22" i="14"/>
  <c r="BC22" i="14"/>
  <c r="BD22" i="14"/>
  <c r="BE22" i="14"/>
  <c r="E23" i="14"/>
  <c r="G23" i="14"/>
  <c r="K23" i="14"/>
  <c r="M23" i="14"/>
  <c r="Q23" i="14"/>
  <c r="S23" i="14"/>
  <c r="W23" i="14"/>
  <c r="Y23" i="14"/>
  <c r="AC23" i="14"/>
  <c r="AE23" i="14"/>
  <c r="AO23" i="14"/>
  <c r="AQ23" i="14"/>
  <c r="AU23" i="14"/>
  <c r="AW23" i="14"/>
  <c r="AZ23" i="14"/>
  <c r="BA23" i="14"/>
  <c r="BB23" i="14"/>
  <c r="BC23" i="14"/>
  <c r="BD23" i="14"/>
  <c r="BE23" i="14"/>
  <c r="E24" i="14"/>
  <c r="G24" i="14"/>
  <c r="K24" i="14"/>
  <c r="M24" i="14"/>
  <c r="Q24" i="14"/>
  <c r="S24" i="14"/>
  <c r="W24" i="14"/>
  <c r="Y24" i="14"/>
  <c r="AC24" i="14"/>
  <c r="AE24" i="14"/>
  <c r="AI24" i="14"/>
  <c r="AK24" i="14"/>
  <c r="AO24" i="14"/>
  <c r="AQ24" i="14"/>
  <c r="AU24" i="14"/>
  <c r="AW24" i="14"/>
  <c r="AZ24" i="14"/>
  <c r="BA24" i="14"/>
  <c r="BB24" i="14"/>
  <c r="BC24" i="14"/>
  <c r="BD24" i="14"/>
  <c r="BE24" i="14"/>
  <c r="E25" i="14"/>
  <c r="G25" i="14"/>
  <c r="K25" i="14"/>
  <c r="M25" i="14"/>
  <c r="Q25" i="14"/>
  <c r="S25" i="14"/>
  <c r="W25" i="14"/>
  <c r="Y25" i="14"/>
  <c r="AC25" i="14"/>
  <c r="AE25" i="14"/>
  <c r="AI25" i="14"/>
  <c r="AK25" i="14"/>
  <c r="AO25" i="14"/>
  <c r="AQ25" i="14"/>
  <c r="AU25" i="14"/>
  <c r="AW25" i="14"/>
  <c r="AZ25" i="14"/>
  <c r="BA25" i="14"/>
  <c r="BB25" i="14"/>
  <c r="BC25" i="14"/>
  <c r="BD25" i="14"/>
  <c r="BE25" i="14"/>
  <c r="E26" i="14"/>
  <c r="G26" i="14"/>
  <c r="K26" i="14"/>
  <c r="M26" i="14"/>
  <c r="Q26" i="14"/>
  <c r="S26" i="14"/>
  <c r="W26" i="14"/>
  <c r="Y26" i="14"/>
  <c r="AC26" i="14"/>
  <c r="AE26" i="14"/>
  <c r="AI26" i="14"/>
  <c r="AK26" i="14"/>
  <c r="AO26" i="14"/>
  <c r="AQ26" i="14"/>
  <c r="AU26" i="14"/>
  <c r="AW26" i="14"/>
  <c r="AZ26" i="14"/>
  <c r="BA26" i="14"/>
  <c r="BB26" i="14"/>
  <c r="BC26" i="14"/>
  <c r="BD26" i="14"/>
  <c r="BE26" i="14"/>
  <c r="E27" i="14"/>
  <c r="G27" i="14"/>
  <c r="K27" i="14"/>
  <c r="M27" i="14"/>
  <c r="Q27" i="14"/>
  <c r="S27" i="14"/>
  <c r="W27" i="14"/>
  <c r="Y27" i="14"/>
  <c r="AC27" i="14"/>
  <c r="AE27" i="14"/>
  <c r="AI27" i="14"/>
  <c r="AK27" i="14"/>
  <c r="AO27" i="14"/>
  <c r="AQ27" i="14"/>
  <c r="AU27" i="14"/>
  <c r="AW27" i="14"/>
  <c r="AZ27" i="14"/>
  <c r="BA27" i="14"/>
  <c r="BB27" i="14"/>
  <c r="BC27" i="14"/>
  <c r="BD27" i="14"/>
  <c r="BE27" i="14"/>
  <c r="E28" i="14"/>
  <c r="G28" i="14"/>
  <c r="K28" i="14"/>
  <c r="M28" i="14"/>
  <c r="Q28" i="14"/>
  <c r="S28" i="14"/>
  <c r="W28" i="14"/>
  <c r="Y28" i="14"/>
  <c r="AC28" i="14"/>
  <c r="AE28" i="14"/>
  <c r="AI28" i="14"/>
  <c r="AK28" i="14"/>
  <c r="AO28" i="14"/>
  <c r="AQ28" i="14"/>
  <c r="AU28" i="14"/>
  <c r="AW28" i="14"/>
  <c r="AZ28" i="14"/>
  <c r="BA28" i="14"/>
  <c r="BB28" i="14"/>
  <c r="BC28" i="14"/>
  <c r="BD28" i="14"/>
  <c r="BE28" i="14"/>
  <c r="E29" i="14"/>
  <c r="G29" i="14"/>
  <c r="K29" i="14"/>
  <c r="M29" i="14"/>
  <c r="Q29" i="14"/>
  <c r="S29" i="14"/>
  <c r="W29" i="14"/>
  <c r="Y29" i="14"/>
  <c r="AC29" i="14"/>
  <c r="AE29" i="14"/>
  <c r="AI29" i="14"/>
  <c r="AK29" i="14"/>
  <c r="AO29" i="14"/>
  <c r="AQ29" i="14"/>
  <c r="AU29" i="14"/>
  <c r="AW29" i="14"/>
  <c r="AZ29" i="14"/>
  <c r="BA29" i="14"/>
  <c r="BB29" i="14"/>
  <c r="BC29" i="14"/>
  <c r="BD29" i="14"/>
  <c r="BE29" i="14"/>
  <c r="E30" i="14"/>
  <c r="G30" i="14"/>
  <c r="K30" i="14"/>
  <c r="M30" i="14"/>
  <c r="Q30" i="14"/>
  <c r="S30" i="14"/>
  <c r="W30" i="14"/>
  <c r="Y30" i="14"/>
  <c r="AC30" i="14"/>
  <c r="AE30" i="14"/>
  <c r="AI30" i="14"/>
  <c r="AK30" i="14"/>
  <c r="AO30" i="14"/>
  <c r="AQ30" i="14"/>
  <c r="AU30" i="14"/>
  <c r="AW30" i="14"/>
  <c r="AZ30" i="14"/>
  <c r="BA30" i="14"/>
  <c r="BB30" i="14"/>
  <c r="BC30" i="14"/>
  <c r="BD30" i="14"/>
  <c r="BE30" i="14"/>
  <c r="E31" i="14"/>
  <c r="G31" i="14"/>
  <c r="K31" i="14"/>
  <c r="M31" i="14"/>
  <c r="Q31" i="14"/>
  <c r="S31" i="14"/>
  <c r="W31" i="14"/>
  <c r="Y31" i="14"/>
  <c r="AC31" i="14"/>
  <c r="AE31" i="14"/>
  <c r="AI31" i="14"/>
  <c r="AK31" i="14"/>
  <c r="AO31" i="14"/>
  <c r="AU31" i="14"/>
  <c r="AW31" i="14"/>
  <c r="AZ31" i="14"/>
  <c r="BA31" i="14"/>
  <c r="BB31" i="14"/>
  <c r="BC31" i="14"/>
  <c r="BD31" i="14"/>
  <c r="BE31" i="14"/>
  <c r="D37" i="14"/>
  <c r="F37" i="14"/>
  <c r="H37" i="14"/>
  <c r="J37" i="14"/>
  <c r="L37" i="14"/>
  <c r="N37" i="14"/>
  <c r="P37" i="14"/>
  <c r="R37" i="14"/>
  <c r="T37" i="14"/>
  <c r="V37" i="14"/>
  <c r="X37" i="14"/>
  <c r="Z37" i="14"/>
  <c r="AB37" i="14"/>
  <c r="AD37" i="14"/>
  <c r="AF37" i="14"/>
  <c r="AH37" i="14"/>
  <c r="AJ37" i="14"/>
  <c r="AL37" i="14"/>
  <c r="AN37" i="14"/>
  <c r="AP37" i="14"/>
  <c r="AR37" i="14"/>
  <c r="AT37" i="14"/>
  <c r="AV37" i="14"/>
  <c r="AX37" i="14"/>
  <c r="E40" i="14"/>
  <c r="G40" i="14"/>
  <c r="K40" i="14"/>
  <c r="M40" i="14"/>
  <c r="Q40" i="14"/>
  <c r="S40" i="14"/>
  <c r="W40" i="14"/>
  <c r="Y40" i="14"/>
  <c r="AC40" i="14"/>
  <c r="AE40" i="14"/>
  <c r="AI40" i="14"/>
  <c r="AK40" i="14"/>
  <c r="AO40" i="14"/>
  <c r="AQ40" i="14"/>
  <c r="AU40" i="14"/>
  <c r="AW40" i="14"/>
  <c r="AZ40" i="14"/>
  <c r="BA40" i="14"/>
  <c r="BB40" i="14"/>
  <c r="BC40" i="14"/>
  <c r="BE40" i="14"/>
  <c r="E41" i="14"/>
  <c r="G41" i="14"/>
  <c r="K41" i="14"/>
  <c r="M41" i="14"/>
  <c r="Q41" i="14"/>
  <c r="S41" i="14"/>
  <c r="W41" i="14"/>
  <c r="Y41" i="14"/>
  <c r="AC41" i="14"/>
  <c r="AE41" i="14"/>
  <c r="AI41" i="14"/>
  <c r="AK41" i="14"/>
  <c r="AO41" i="14"/>
  <c r="AQ41" i="14"/>
  <c r="AU41" i="14"/>
  <c r="AW41" i="14"/>
  <c r="AZ41" i="14"/>
  <c r="BA41" i="14"/>
  <c r="BB41" i="14"/>
  <c r="BC41" i="14"/>
  <c r="BE41" i="14"/>
  <c r="E42" i="14"/>
  <c r="G42" i="14"/>
  <c r="K42" i="14"/>
  <c r="M42" i="14"/>
  <c r="Q42" i="14"/>
  <c r="S42" i="14"/>
  <c r="W42" i="14"/>
  <c r="Y42" i="14"/>
  <c r="AC42" i="14"/>
  <c r="AE42" i="14"/>
  <c r="AI42" i="14"/>
  <c r="AK42" i="14"/>
  <c r="AO42" i="14"/>
  <c r="AQ42" i="14"/>
  <c r="AU42" i="14"/>
  <c r="AW42" i="14"/>
  <c r="AZ42" i="14"/>
  <c r="BA42" i="14"/>
  <c r="BB42" i="14"/>
  <c r="BC42" i="14"/>
  <c r="BE42" i="14"/>
  <c r="D43" i="14"/>
  <c r="E43" i="14" s="1"/>
  <c r="F43" i="14"/>
  <c r="G43" i="14" s="1"/>
  <c r="J43" i="14"/>
  <c r="K43" i="14" s="1"/>
  <c r="L43" i="14"/>
  <c r="M43" i="14" s="1"/>
  <c r="P43" i="14"/>
  <c r="Q43" i="14" s="1"/>
  <c r="R43" i="14"/>
  <c r="S43" i="14" s="1"/>
  <c r="V43" i="14"/>
  <c r="W43" i="14" s="1"/>
  <c r="X43" i="14"/>
  <c r="Y43" i="14" s="1"/>
  <c r="AB43" i="14"/>
  <c r="AC43" i="14" s="1"/>
  <c r="AD43" i="14"/>
  <c r="AE43" i="14" s="1"/>
  <c r="AH43" i="14"/>
  <c r="AI43" i="14" s="1"/>
  <c r="AJ43" i="14"/>
  <c r="AK43" i="14" s="1"/>
  <c r="AN43" i="14"/>
  <c r="AO43" i="14" s="1"/>
  <c r="AP43" i="14"/>
  <c r="AQ43" i="14" s="1"/>
  <c r="AT43" i="14"/>
  <c r="AU43" i="14" s="1"/>
  <c r="AV43" i="14"/>
  <c r="AW43" i="14" s="1"/>
  <c r="I48" i="14"/>
  <c r="O48" i="14"/>
  <c r="U48" i="14"/>
  <c r="AA48" i="14"/>
  <c r="AG48" i="14"/>
  <c r="AM48" i="14"/>
  <c r="AS48" i="14"/>
  <c r="AY48" i="14"/>
  <c r="I49" i="14"/>
  <c r="O49" i="14"/>
  <c r="U49" i="14"/>
  <c r="AA49" i="14"/>
  <c r="AG49" i="14"/>
  <c r="AM49" i="14"/>
  <c r="AS49" i="14"/>
  <c r="AY49" i="14"/>
  <c r="I50" i="14"/>
  <c r="O50" i="14"/>
  <c r="U50" i="14"/>
  <c r="AA50" i="14"/>
  <c r="AG50" i="14"/>
  <c r="AM50" i="14"/>
  <c r="AS50" i="14"/>
  <c r="AY50" i="14"/>
  <c r="I51" i="14"/>
  <c r="O51" i="14"/>
  <c r="U51" i="14"/>
  <c r="AA51" i="14"/>
  <c r="AG51" i="14"/>
  <c r="AM51" i="14"/>
  <c r="AS51" i="14"/>
  <c r="AY51" i="14"/>
  <c r="I52" i="14"/>
  <c r="O52" i="14"/>
  <c r="U52" i="14"/>
  <c r="AA52" i="14"/>
  <c r="AG52" i="14"/>
  <c r="AM52" i="14"/>
  <c r="AS52" i="14"/>
  <c r="AY52" i="14"/>
  <c r="I53" i="14"/>
  <c r="O53" i="14"/>
  <c r="U53" i="14"/>
  <c r="AA53" i="14"/>
  <c r="AG53" i="14"/>
  <c r="AM53" i="14"/>
  <c r="AS53" i="14"/>
  <c r="AY53" i="14"/>
  <c r="I54" i="14"/>
  <c r="O54" i="14"/>
  <c r="U54" i="14"/>
  <c r="AA54" i="14"/>
  <c r="AG54" i="14"/>
  <c r="AM54" i="14"/>
  <c r="AS54" i="14"/>
  <c r="AY54" i="14"/>
  <c r="I55" i="14"/>
  <c r="O55" i="14"/>
  <c r="U55" i="14"/>
  <c r="AA55" i="14"/>
  <c r="AG55" i="14"/>
  <c r="AM55" i="14"/>
  <c r="AS55" i="14"/>
  <c r="AY55" i="14"/>
  <c r="I56" i="14"/>
  <c r="O56" i="14"/>
  <c r="U56" i="14"/>
  <c r="AA56" i="14"/>
  <c r="AG56" i="14"/>
  <c r="AM56" i="14"/>
  <c r="AS56" i="14"/>
  <c r="AY56" i="14"/>
  <c r="I57" i="14"/>
  <c r="O57" i="14"/>
  <c r="U57" i="14"/>
  <c r="AA57" i="14"/>
  <c r="AG57" i="14"/>
  <c r="AM57" i="14"/>
  <c r="AS57" i="14"/>
  <c r="AY57" i="14"/>
  <c r="I58" i="14"/>
  <c r="O58" i="14"/>
  <c r="U58" i="14"/>
  <c r="AA58" i="14"/>
  <c r="AG58" i="14"/>
  <c r="AM58" i="14"/>
  <c r="AS58" i="14"/>
  <c r="AY58" i="14"/>
  <c r="I59" i="14"/>
  <c r="O59" i="14"/>
  <c r="U59" i="14"/>
  <c r="AA59" i="14"/>
  <c r="AG59" i="14"/>
  <c r="AM59" i="14"/>
  <c r="AS59" i="14"/>
  <c r="AY59" i="14"/>
  <c r="BC37" i="14" l="1"/>
  <c r="AZ37" i="14"/>
  <c r="O60" i="14"/>
  <c r="AU37" i="14"/>
  <c r="W37" i="14"/>
  <c r="BD37" i="14"/>
  <c r="AM60" i="14"/>
  <c r="AK37" i="14"/>
  <c r="M37" i="14"/>
  <c r="AE37" i="14"/>
  <c r="G37" i="14"/>
  <c r="Y37" i="14"/>
  <c r="S37" i="14"/>
  <c r="AS60" i="14"/>
  <c r="BA43" i="14"/>
  <c r="AZ43" i="14"/>
  <c r="AO37" i="14"/>
  <c r="Q37" i="14"/>
  <c r="BB37" i="14"/>
  <c r="AI37" i="14"/>
  <c r="K37" i="14"/>
  <c r="AY60" i="14"/>
  <c r="BE49" i="14"/>
  <c r="BA37" i="14"/>
  <c r="I60" i="14"/>
  <c r="AQ37" i="14"/>
  <c r="BB43" i="14"/>
  <c r="BE57" i="14"/>
  <c r="BE53" i="14"/>
  <c r="AA60" i="14"/>
  <c r="AW37" i="14"/>
  <c r="BE54" i="14"/>
  <c r="BE50" i="14"/>
  <c r="BE37" i="14"/>
  <c r="BE38" i="14" s="1"/>
  <c r="BE58" i="14"/>
  <c r="BE59" i="14"/>
  <c r="BE56" i="14"/>
  <c r="BE55" i="14"/>
  <c r="BE52" i="14"/>
  <c r="BE51" i="14"/>
  <c r="BE48" i="14"/>
  <c r="AC37" i="14"/>
  <c r="E37" i="14"/>
  <c r="BC43" i="14"/>
  <c r="AG60" i="14"/>
  <c r="U60" i="14"/>
  <c r="BE60" i="14" l="1"/>
  <c r="BC47" i="7" l="1"/>
  <c r="BC46" i="7"/>
  <c r="AI88" i="7" l="1"/>
  <c r="AK88" i="7"/>
  <c r="BE16" i="7" l="1"/>
  <c r="BE17" i="7"/>
  <c r="S92" i="7" l="1"/>
  <c r="Q92" i="7"/>
  <c r="I10" i="13" l="1"/>
  <c r="O10" i="13"/>
  <c r="U10" i="13"/>
  <c r="AA10" i="13"/>
  <c r="AG10" i="13"/>
  <c r="AM10" i="13"/>
  <c r="AS10" i="13"/>
  <c r="AY10" i="13"/>
  <c r="I10" i="12"/>
  <c r="O10" i="12"/>
  <c r="U10" i="12"/>
  <c r="AA10" i="12"/>
  <c r="AG10" i="12"/>
  <c r="AM10" i="12"/>
  <c r="AS10" i="12"/>
  <c r="AY10" i="12"/>
  <c r="AY55" i="13"/>
  <c r="AS55" i="13"/>
  <c r="AM55" i="13"/>
  <c r="AG55" i="13"/>
  <c r="AA55" i="13"/>
  <c r="U55" i="13"/>
  <c r="O55" i="13"/>
  <c r="I55" i="13"/>
  <c r="AY54" i="13"/>
  <c r="AS54" i="13"/>
  <c r="AM54" i="13"/>
  <c r="AG54" i="13"/>
  <c r="AA54" i="13"/>
  <c r="U54" i="13"/>
  <c r="O54" i="13"/>
  <c r="I54" i="13"/>
  <c r="AY53" i="13"/>
  <c r="AS53" i="13"/>
  <c r="AM53" i="13"/>
  <c r="AG53" i="13"/>
  <c r="AA53" i="13"/>
  <c r="U53" i="13"/>
  <c r="O53" i="13"/>
  <c r="I53" i="13"/>
  <c r="AY52" i="13"/>
  <c r="AS52" i="13"/>
  <c r="AM52" i="13"/>
  <c r="AG52" i="13"/>
  <c r="AA52" i="13"/>
  <c r="U52" i="13"/>
  <c r="O52" i="13"/>
  <c r="I52" i="13"/>
  <c r="AY51" i="13"/>
  <c r="AS51" i="13"/>
  <c r="AM51" i="13"/>
  <c r="AG51" i="13"/>
  <c r="AA51" i="13"/>
  <c r="U51" i="13"/>
  <c r="O51" i="13"/>
  <c r="I51" i="13"/>
  <c r="AY50" i="13"/>
  <c r="AS50" i="13"/>
  <c r="AM50" i="13"/>
  <c r="AG50" i="13"/>
  <c r="AA50" i="13"/>
  <c r="U50" i="13"/>
  <c r="O50" i="13"/>
  <c r="I50" i="13"/>
  <c r="AY49" i="13"/>
  <c r="AS49" i="13"/>
  <c r="AM49" i="13"/>
  <c r="AG49" i="13"/>
  <c r="AA49" i="13"/>
  <c r="U49" i="13"/>
  <c r="O49" i="13"/>
  <c r="I49" i="13"/>
  <c r="AY48" i="13"/>
  <c r="AS48" i="13"/>
  <c r="AM48" i="13"/>
  <c r="AG48" i="13"/>
  <c r="AA48" i="13"/>
  <c r="U48" i="13"/>
  <c r="O48" i="13"/>
  <c r="I48" i="13"/>
  <c r="AY47" i="13"/>
  <c r="AS47" i="13"/>
  <c r="AM47" i="13"/>
  <c r="AG47" i="13"/>
  <c r="AA47" i="13"/>
  <c r="U47" i="13"/>
  <c r="O47" i="13"/>
  <c r="I47" i="13"/>
  <c r="AY46" i="13"/>
  <c r="AS46" i="13"/>
  <c r="AM46" i="13"/>
  <c r="AG46" i="13"/>
  <c r="AA46" i="13"/>
  <c r="U46" i="13"/>
  <c r="O46" i="13"/>
  <c r="I46" i="13"/>
  <c r="AY45" i="13"/>
  <c r="AS45" i="13"/>
  <c r="AM45" i="13"/>
  <c r="AG45" i="13"/>
  <c r="AA45" i="13"/>
  <c r="U45" i="13"/>
  <c r="O45" i="13"/>
  <c r="I45" i="13"/>
  <c r="AY44" i="13"/>
  <c r="AS44" i="13"/>
  <c r="AM44" i="13"/>
  <c r="AG44" i="13"/>
  <c r="AA44" i="13"/>
  <c r="AA56" i="13" s="1"/>
  <c r="U44" i="13"/>
  <c r="U56" i="13" s="1"/>
  <c r="O44" i="13"/>
  <c r="O56" i="13" s="1"/>
  <c r="I44" i="13"/>
  <c r="I56" i="13" s="1"/>
  <c r="AV39" i="13"/>
  <c r="AW39" i="13" s="1"/>
  <c r="AT39" i="13"/>
  <c r="AU39" i="13" s="1"/>
  <c r="AP39" i="13"/>
  <c r="AQ39" i="13" s="1"/>
  <c r="AN39" i="13"/>
  <c r="AO39" i="13" s="1"/>
  <c r="AJ39" i="13"/>
  <c r="AK39" i="13" s="1"/>
  <c r="AH39" i="13"/>
  <c r="AI39" i="13" s="1"/>
  <c r="AD39" i="13"/>
  <c r="AE39" i="13" s="1"/>
  <c r="AB39" i="13"/>
  <c r="AC39" i="13" s="1"/>
  <c r="X39" i="13"/>
  <c r="Y39" i="13" s="1"/>
  <c r="V39" i="13"/>
  <c r="R39" i="13"/>
  <c r="S39" i="13" s="1"/>
  <c r="P39" i="13"/>
  <c r="Q39" i="13" s="1"/>
  <c r="L39" i="13"/>
  <c r="J39" i="13"/>
  <c r="K39" i="13" s="1"/>
  <c r="F39" i="13"/>
  <c r="G39" i="13" s="1"/>
  <c r="D39" i="13"/>
  <c r="BE38" i="13"/>
  <c r="BC38" i="13"/>
  <c r="BB38" i="13"/>
  <c r="BA38" i="13"/>
  <c r="AZ38" i="13"/>
  <c r="AW38" i="13"/>
  <c r="AU38" i="13"/>
  <c r="AQ38" i="13"/>
  <c r="AO38" i="13"/>
  <c r="AK38" i="13"/>
  <c r="AI38" i="13"/>
  <c r="AE38" i="13"/>
  <c r="AC38" i="13"/>
  <c r="Y38" i="13"/>
  <c r="W38" i="13"/>
  <c r="S38" i="13"/>
  <c r="Q38" i="13"/>
  <c r="M38" i="13"/>
  <c r="K38" i="13"/>
  <c r="G38" i="13"/>
  <c r="E38" i="13"/>
  <c r="BE37" i="13"/>
  <c r="BC37" i="13"/>
  <c r="BB37" i="13"/>
  <c r="BA37" i="13"/>
  <c r="AZ37" i="13"/>
  <c r="AW37" i="13"/>
  <c r="AU37" i="13"/>
  <c r="AQ37" i="13"/>
  <c r="AO37" i="13"/>
  <c r="AK37" i="13"/>
  <c r="AI37" i="13"/>
  <c r="AE37" i="13"/>
  <c r="AC37" i="13"/>
  <c r="Y37" i="13"/>
  <c r="W37" i="13"/>
  <c r="S37" i="13"/>
  <c r="Q37" i="13"/>
  <c r="M37" i="13"/>
  <c r="K37" i="13"/>
  <c r="G37" i="13"/>
  <c r="E37" i="13"/>
  <c r="BE36" i="13"/>
  <c r="BC36" i="13"/>
  <c r="BB36" i="13"/>
  <c r="BA36" i="13"/>
  <c r="AZ36" i="13"/>
  <c r="AW36" i="13"/>
  <c r="AU36" i="13"/>
  <c r="AQ36" i="13"/>
  <c r="AO36" i="13"/>
  <c r="AK36" i="13"/>
  <c r="AI36" i="13"/>
  <c r="AE36" i="13"/>
  <c r="AC36" i="13"/>
  <c r="Y36" i="13"/>
  <c r="W36" i="13"/>
  <c r="S36" i="13"/>
  <c r="Q36" i="13"/>
  <c r="M36" i="13"/>
  <c r="K36" i="13"/>
  <c r="G36" i="13"/>
  <c r="E36" i="13"/>
  <c r="AX33" i="13"/>
  <c r="AV33" i="13"/>
  <c r="AT33" i="13"/>
  <c r="AR33" i="13"/>
  <c r="AP33" i="13"/>
  <c r="AN33" i="13"/>
  <c r="AL33" i="13"/>
  <c r="AJ33" i="13"/>
  <c r="AH33" i="13"/>
  <c r="AF33" i="13"/>
  <c r="AD33" i="13"/>
  <c r="AB33" i="13"/>
  <c r="Z33" i="13"/>
  <c r="X33" i="13"/>
  <c r="V33" i="13"/>
  <c r="T33" i="13"/>
  <c r="R33" i="13"/>
  <c r="P33" i="13"/>
  <c r="N33" i="13"/>
  <c r="L33" i="13"/>
  <c r="J33" i="13"/>
  <c r="H33" i="13"/>
  <c r="F33" i="13"/>
  <c r="D33" i="13"/>
  <c r="AY55" i="12"/>
  <c r="AS55" i="12"/>
  <c r="AM55" i="12"/>
  <c r="AG55" i="12"/>
  <c r="AA55" i="12"/>
  <c r="U55" i="12"/>
  <c r="O55" i="12"/>
  <c r="I55" i="12"/>
  <c r="AY54" i="12"/>
  <c r="AS54" i="12"/>
  <c r="AM54" i="12"/>
  <c r="AG54" i="12"/>
  <c r="AA54" i="12"/>
  <c r="U54" i="12"/>
  <c r="O54" i="12"/>
  <c r="I54" i="12"/>
  <c r="AY53" i="12"/>
  <c r="AS53" i="12"/>
  <c r="AM53" i="12"/>
  <c r="AG53" i="12"/>
  <c r="AA53" i="12"/>
  <c r="U53" i="12"/>
  <c r="O53" i="12"/>
  <c r="I53" i="12"/>
  <c r="AY52" i="12"/>
  <c r="AS52" i="12"/>
  <c r="AM52" i="12"/>
  <c r="AG52" i="12"/>
  <c r="AA52" i="12"/>
  <c r="U52" i="12"/>
  <c r="O52" i="12"/>
  <c r="I52" i="12"/>
  <c r="AY51" i="12"/>
  <c r="AS51" i="12"/>
  <c r="AM51" i="12"/>
  <c r="AG51" i="12"/>
  <c r="AA51" i="12"/>
  <c r="U51" i="12"/>
  <c r="O51" i="12"/>
  <c r="I51" i="12"/>
  <c r="AY50" i="12"/>
  <c r="AS50" i="12"/>
  <c r="AM50" i="12"/>
  <c r="AG50" i="12"/>
  <c r="AA50" i="12"/>
  <c r="U50" i="12"/>
  <c r="O50" i="12"/>
  <c r="I50" i="12"/>
  <c r="AY49" i="12"/>
  <c r="AS49" i="12"/>
  <c r="AM49" i="12"/>
  <c r="AG49" i="12"/>
  <c r="AA49" i="12"/>
  <c r="U49" i="12"/>
  <c r="O49" i="12"/>
  <c r="I49" i="12"/>
  <c r="AY48" i="12"/>
  <c r="AS48" i="12"/>
  <c r="AM48" i="12"/>
  <c r="AG48" i="12"/>
  <c r="AA48" i="12"/>
  <c r="U48" i="12"/>
  <c r="O48" i="12"/>
  <c r="I48" i="12"/>
  <c r="AY47" i="12"/>
  <c r="AS47" i="12"/>
  <c r="AM47" i="12"/>
  <c r="AG47" i="12"/>
  <c r="AA47" i="12"/>
  <c r="U47" i="12"/>
  <c r="O47" i="12"/>
  <c r="I47" i="12"/>
  <c r="AY46" i="12"/>
  <c r="AS46" i="12"/>
  <c r="AM46" i="12"/>
  <c r="AG46" i="12"/>
  <c r="AA46" i="12"/>
  <c r="U46" i="12"/>
  <c r="O46" i="12"/>
  <c r="I46" i="12"/>
  <c r="AY45" i="12"/>
  <c r="AS45" i="12"/>
  <c r="AM45" i="12"/>
  <c r="AG45" i="12"/>
  <c r="AA45" i="12"/>
  <c r="U45" i="12"/>
  <c r="O45" i="12"/>
  <c r="I45" i="12"/>
  <c r="AY44" i="12"/>
  <c r="AS44" i="12"/>
  <c r="AM44" i="12"/>
  <c r="AG44" i="12"/>
  <c r="AA44" i="12"/>
  <c r="U44" i="12"/>
  <c r="O44" i="12"/>
  <c r="O56" i="12" s="1"/>
  <c r="I44" i="12"/>
  <c r="I56" i="12" s="1"/>
  <c r="AV39" i="12"/>
  <c r="AW39" i="12" s="1"/>
  <c r="AT39" i="12"/>
  <c r="AU39" i="12" s="1"/>
  <c r="AP39" i="12"/>
  <c r="AQ39" i="12" s="1"/>
  <c r="AN39" i="12"/>
  <c r="AO39" i="12" s="1"/>
  <c r="AJ39" i="12"/>
  <c r="AK39" i="12" s="1"/>
  <c r="AH39" i="12"/>
  <c r="AI39" i="12" s="1"/>
  <c r="AD39" i="12"/>
  <c r="AE39" i="12" s="1"/>
  <c r="AB39" i="12"/>
  <c r="AC39" i="12" s="1"/>
  <c r="X39" i="12"/>
  <c r="Y39" i="12" s="1"/>
  <c r="V39" i="12"/>
  <c r="W39" i="12" s="1"/>
  <c r="R39" i="12"/>
  <c r="S39" i="12" s="1"/>
  <c r="P39" i="12"/>
  <c r="Q39" i="12" s="1"/>
  <c r="L39" i="12"/>
  <c r="J39" i="12"/>
  <c r="K39" i="12" s="1"/>
  <c r="F39" i="12"/>
  <c r="D39" i="12"/>
  <c r="BE38" i="12"/>
  <c r="BC38" i="12"/>
  <c r="BB38" i="12"/>
  <c r="BA38" i="12"/>
  <c r="AZ38" i="12"/>
  <c r="AW38" i="12"/>
  <c r="AU38" i="12"/>
  <c r="AQ38" i="12"/>
  <c r="AO38" i="12"/>
  <c r="AK38" i="12"/>
  <c r="AI38" i="12"/>
  <c r="AE38" i="12"/>
  <c r="AC38" i="12"/>
  <c r="Y38" i="12"/>
  <c r="W38" i="12"/>
  <c r="S38" i="12"/>
  <c r="Q38" i="12"/>
  <c r="M38" i="12"/>
  <c r="K38" i="12"/>
  <c r="G38" i="12"/>
  <c r="E38" i="12"/>
  <c r="BE37" i="12"/>
  <c r="BC37" i="12"/>
  <c r="BB37" i="12"/>
  <c r="BA37" i="12"/>
  <c r="AZ37" i="12"/>
  <c r="AW37" i="12"/>
  <c r="AU37" i="12"/>
  <c r="AQ37" i="12"/>
  <c r="AO37" i="12"/>
  <c r="AK37" i="12"/>
  <c r="AI37" i="12"/>
  <c r="AE37" i="12"/>
  <c r="AC37" i="12"/>
  <c r="Y37" i="12"/>
  <c r="W37" i="12"/>
  <c r="S37" i="12"/>
  <c r="Q37" i="12"/>
  <c r="M37" i="12"/>
  <c r="K37" i="12"/>
  <c r="G37" i="12"/>
  <c r="E37" i="12"/>
  <c r="BE36" i="12"/>
  <c r="BC36" i="12"/>
  <c r="BB36" i="12"/>
  <c r="BA36" i="12"/>
  <c r="AZ36" i="12"/>
  <c r="AW36" i="12"/>
  <c r="AU36" i="12"/>
  <c r="AQ36" i="12"/>
  <c r="AO36" i="12"/>
  <c r="AK36" i="12"/>
  <c r="AI36" i="12"/>
  <c r="AE36" i="12"/>
  <c r="AC36" i="12"/>
  <c r="Y36" i="12"/>
  <c r="W36" i="12"/>
  <c r="S36" i="12"/>
  <c r="Q36" i="12"/>
  <c r="M36" i="12"/>
  <c r="K36" i="12"/>
  <c r="G36" i="12"/>
  <c r="E36" i="12"/>
  <c r="AX33" i="12"/>
  <c r="AV33" i="12"/>
  <c r="AT33" i="12"/>
  <c r="AR33" i="12"/>
  <c r="AP33" i="12"/>
  <c r="AN33" i="12"/>
  <c r="AL33" i="12"/>
  <c r="AJ33" i="12"/>
  <c r="AH33" i="12"/>
  <c r="AF33" i="12"/>
  <c r="AD33" i="12"/>
  <c r="AB33" i="12"/>
  <c r="Z33" i="12"/>
  <c r="X33" i="12"/>
  <c r="V33" i="12"/>
  <c r="T33" i="12"/>
  <c r="R33" i="12"/>
  <c r="P33" i="12"/>
  <c r="N33" i="12"/>
  <c r="L33" i="12"/>
  <c r="J33" i="12"/>
  <c r="H33" i="12"/>
  <c r="F33" i="12"/>
  <c r="D33" i="12"/>
  <c r="AY56" i="13" l="1"/>
  <c r="AM56" i="12"/>
  <c r="AA56" i="12"/>
  <c r="AS56" i="13"/>
  <c r="AY56" i="12"/>
  <c r="BE52" i="13"/>
  <c r="BA39" i="13"/>
  <c r="BC39" i="12"/>
  <c r="M33" i="12"/>
  <c r="Y33" i="12"/>
  <c r="AK33" i="12"/>
  <c r="AW33" i="12"/>
  <c r="AK33" i="13"/>
  <c r="U56" i="12"/>
  <c r="AG56" i="13"/>
  <c r="E33" i="12"/>
  <c r="AC33" i="12"/>
  <c r="M39" i="12"/>
  <c r="W39" i="13"/>
  <c r="BA33" i="12"/>
  <c r="AZ39" i="12"/>
  <c r="BA39" i="12"/>
  <c r="G33" i="12"/>
  <c r="AE33" i="12"/>
  <c r="K33" i="12"/>
  <c r="AI33" i="12"/>
  <c r="BB33" i="12"/>
  <c r="E39" i="12"/>
  <c r="Y33" i="13"/>
  <c r="AW33" i="13"/>
  <c r="BC39" i="13"/>
  <c r="BB39" i="12"/>
  <c r="Q33" i="12"/>
  <c r="AO33" i="12"/>
  <c r="G39" i="12"/>
  <c r="S33" i="12"/>
  <c r="AQ33" i="12"/>
  <c r="K33" i="13"/>
  <c r="AI33" i="13"/>
  <c r="BB33" i="13"/>
  <c r="AG56" i="12"/>
  <c r="BE33" i="12"/>
  <c r="W33" i="12"/>
  <c r="AU33" i="12"/>
  <c r="AZ33" i="12"/>
  <c r="M33" i="13"/>
  <c r="BC33" i="13"/>
  <c r="AZ39" i="13"/>
  <c r="BE49" i="13"/>
  <c r="BE45" i="13"/>
  <c r="BE54" i="13"/>
  <c r="BE51" i="13"/>
  <c r="BE55" i="13"/>
  <c r="BE46" i="13"/>
  <c r="BE48" i="13"/>
  <c r="BE53" i="13"/>
  <c r="AM56" i="13"/>
  <c r="Q33" i="13"/>
  <c r="AO33" i="13"/>
  <c r="BE47" i="13"/>
  <c r="BE50" i="13"/>
  <c r="E33" i="13"/>
  <c r="AC33" i="13"/>
  <c r="AZ33" i="13"/>
  <c r="W33" i="13"/>
  <c r="AU33" i="13"/>
  <c r="G33" i="13"/>
  <c r="S33" i="13"/>
  <c r="AE33" i="13"/>
  <c r="AQ33" i="13"/>
  <c r="BA33" i="13"/>
  <c r="BE33" i="13"/>
  <c r="AS56" i="12"/>
  <c r="BE45" i="12"/>
  <c r="BE46" i="12"/>
  <c r="BE47" i="12"/>
  <c r="BE48" i="12"/>
  <c r="BE49" i="12"/>
  <c r="BE50" i="12"/>
  <c r="BE51" i="12"/>
  <c r="BE52" i="12"/>
  <c r="BE53" i="12"/>
  <c r="BE54" i="12"/>
  <c r="BE55" i="12"/>
  <c r="BC33" i="12"/>
  <c r="BD33" i="12"/>
  <c r="BD33" i="13"/>
  <c r="BB39" i="13"/>
  <c r="M39" i="13"/>
  <c r="BE44" i="13"/>
  <c r="BE44" i="12"/>
  <c r="AW91" i="7"/>
  <c r="AU91" i="7"/>
  <c r="AQ91" i="7"/>
  <c r="AO91" i="7"/>
  <c r="AK91" i="7"/>
  <c r="AI91" i="7"/>
  <c r="AE91" i="7"/>
  <c r="AC91" i="7"/>
  <c r="Y91" i="7"/>
  <c r="W91" i="7"/>
  <c r="S91" i="7"/>
  <c r="Q91" i="7"/>
  <c r="M91" i="7"/>
  <c r="K91" i="7"/>
  <c r="G91" i="7"/>
  <c r="E91" i="7"/>
  <c r="AW90" i="7"/>
  <c r="AU90" i="7"/>
  <c r="AQ90" i="7"/>
  <c r="AO90" i="7"/>
  <c r="AK90" i="7"/>
  <c r="AI90" i="7"/>
  <c r="AE90" i="7"/>
  <c r="AC90" i="7"/>
  <c r="Y90" i="7"/>
  <c r="W90" i="7"/>
  <c r="S90" i="7"/>
  <c r="Q90" i="7"/>
  <c r="M90" i="7"/>
  <c r="K90" i="7"/>
  <c r="G90" i="7"/>
  <c r="E90" i="7"/>
  <c r="AQ89" i="7"/>
  <c r="AO89" i="7"/>
  <c r="AK89" i="7"/>
  <c r="AI89" i="7"/>
  <c r="AE89" i="7"/>
  <c r="AC89" i="7"/>
  <c r="Y89" i="7"/>
  <c r="W89" i="7"/>
  <c r="S89" i="7"/>
  <c r="Q89" i="7"/>
  <c r="M89" i="7"/>
  <c r="K89" i="7"/>
  <c r="G89" i="7"/>
  <c r="E89" i="7"/>
  <c r="AW87" i="7"/>
  <c r="AU87" i="7"/>
  <c r="AK87" i="7"/>
  <c r="AI87" i="7"/>
  <c r="AE87" i="7"/>
  <c r="AC87" i="7"/>
  <c r="Y87" i="7"/>
  <c r="W87" i="7"/>
  <c r="S87" i="7"/>
  <c r="Q87" i="7"/>
  <c r="M87" i="7"/>
  <c r="K87" i="7"/>
  <c r="G87" i="7"/>
  <c r="E87" i="7"/>
  <c r="AW86" i="7"/>
  <c r="AU86" i="7"/>
  <c r="AQ86" i="7"/>
  <c r="AO86" i="7"/>
  <c r="AK86" i="7"/>
  <c r="AI86" i="7"/>
  <c r="AE86" i="7"/>
  <c r="AC86" i="7"/>
  <c r="Y86" i="7"/>
  <c r="W86" i="7"/>
  <c r="S86" i="7"/>
  <c r="Q86" i="7"/>
  <c r="M86" i="7"/>
  <c r="K86" i="7"/>
  <c r="G86" i="7"/>
  <c r="E86" i="7"/>
  <c r="BE56" i="13" l="1"/>
  <c r="BE56" i="12"/>
  <c r="BE47" i="7"/>
  <c r="BE46" i="7"/>
  <c r="BD47" i="7"/>
  <c r="BB47" i="7"/>
  <c r="BA47" i="7"/>
  <c r="AZ47" i="7"/>
  <c r="AQ47" i="7"/>
  <c r="BD46" i="7"/>
  <c r="BB46" i="7"/>
  <c r="BB64" i="7"/>
  <c r="BD64" i="7"/>
  <c r="AW106" i="7" l="1"/>
  <c r="AU106" i="7"/>
  <c r="AQ106" i="7"/>
  <c r="AO106" i="7"/>
  <c r="AK106" i="7"/>
  <c r="AI106" i="7"/>
  <c r="AE106" i="7"/>
  <c r="AC106" i="7"/>
  <c r="Y106" i="7"/>
  <c r="W106" i="7"/>
  <c r="S106" i="7"/>
  <c r="Q106" i="7"/>
  <c r="M106" i="7"/>
  <c r="K106" i="7"/>
  <c r="AW105" i="7"/>
  <c r="AU105" i="7"/>
  <c r="AQ105" i="7"/>
  <c r="AO105" i="7"/>
  <c r="AK105" i="7"/>
  <c r="AI105" i="7"/>
  <c r="AE105" i="7"/>
  <c r="AC105" i="7"/>
  <c r="Y105" i="7"/>
  <c r="W105" i="7"/>
  <c r="S105" i="7"/>
  <c r="Q105" i="7"/>
  <c r="M105" i="7"/>
  <c r="K105" i="7"/>
  <c r="AW104" i="7"/>
  <c r="AU104" i="7"/>
  <c r="AQ104" i="7"/>
  <c r="AO104" i="7"/>
  <c r="Y104" i="7"/>
  <c r="W104" i="7"/>
  <c r="AW103" i="7"/>
  <c r="AU103" i="7"/>
  <c r="AQ103" i="7"/>
  <c r="AO103" i="7"/>
  <c r="AU102" i="7"/>
  <c r="AQ102" i="7"/>
  <c r="AO102" i="7"/>
  <c r="AU101" i="7"/>
  <c r="AO101" i="7"/>
  <c r="AW109" i="7"/>
  <c r="AU109" i="7"/>
  <c r="AQ109" i="7"/>
  <c r="AO109" i="7"/>
  <c r="AK109" i="7"/>
  <c r="AI109" i="7"/>
  <c r="AE109" i="7"/>
  <c r="AC109" i="7"/>
  <c r="Y109" i="7"/>
  <c r="W109" i="7"/>
  <c r="S109" i="7"/>
  <c r="Q109" i="7"/>
  <c r="M109" i="7"/>
  <c r="K109" i="7"/>
  <c r="AW108" i="7"/>
  <c r="AU108" i="7"/>
  <c r="AQ108" i="7"/>
  <c r="AO108" i="7"/>
  <c r="AK108" i="7"/>
  <c r="AI108" i="7"/>
  <c r="AE108" i="7"/>
  <c r="AC108" i="7"/>
  <c r="Y108" i="7"/>
  <c r="W108" i="7"/>
  <c r="S108" i="7"/>
  <c r="Q108" i="7"/>
  <c r="M108" i="7"/>
  <c r="K108" i="7"/>
  <c r="G108" i="7"/>
  <c r="E108" i="7"/>
  <c r="AW107" i="7"/>
  <c r="AU107" i="7"/>
  <c r="AQ107" i="7"/>
  <c r="AO107" i="7"/>
  <c r="AK107" i="7"/>
  <c r="AI107" i="7"/>
  <c r="AE107" i="7"/>
  <c r="AC107" i="7"/>
  <c r="Y107" i="7"/>
  <c r="W107" i="7"/>
  <c r="S107" i="7"/>
  <c r="Q107" i="7"/>
  <c r="M107" i="7"/>
  <c r="K107" i="7"/>
  <c r="AW92" i="7"/>
  <c r="AU92" i="7"/>
  <c r="AQ92" i="7"/>
  <c r="AO92" i="7"/>
  <c r="AK92" i="7"/>
  <c r="AI92" i="7"/>
  <c r="AE92" i="7"/>
  <c r="AC92" i="7"/>
  <c r="Y92" i="7"/>
  <c r="W92" i="7"/>
  <c r="M92" i="7"/>
  <c r="K92" i="7"/>
  <c r="G92" i="7"/>
  <c r="E92" i="7"/>
  <c r="AZ16" i="7"/>
  <c r="AZ17" i="7"/>
  <c r="BA16" i="7"/>
  <c r="BA17" i="7"/>
  <c r="BB16" i="7"/>
  <c r="BB17" i="7"/>
  <c r="BB18" i="7"/>
  <c r="BC16" i="7"/>
  <c r="BC17" i="7"/>
  <c r="BE18" i="7"/>
  <c r="BD18" i="7"/>
  <c r="BC18" i="7"/>
  <c r="BA18" i="7"/>
  <c r="AZ18" i="7"/>
  <c r="BE55" i="7" l="1"/>
  <c r="BD55" i="7"/>
  <c r="BC55" i="7"/>
  <c r="BB55" i="7"/>
  <c r="BA55" i="7"/>
  <c r="AZ55" i="7"/>
  <c r="BE54" i="7"/>
  <c r="BD54" i="7"/>
  <c r="BC54" i="7"/>
  <c r="BB54" i="7"/>
  <c r="BA54" i="7"/>
  <c r="AZ54" i="7"/>
  <c r="AQ52" i="7"/>
  <c r="T57" i="7" l="1"/>
  <c r="AF57" i="7"/>
  <c r="AY132" i="7" l="1"/>
  <c r="AS132" i="7"/>
  <c r="AM132" i="7"/>
  <c r="AG132" i="7"/>
  <c r="AA132" i="7"/>
  <c r="U132" i="7"/>
  <c r="O132" i="7"/>
  <c r="I132" i="7"/>
  <c r="AY131" i="7"/>
  <c r="AS131" i="7"/>
  <c r="AM131" i="7"/>
  <c r="AG131" i="7"/>
  <c r="AA131" i="7"/>
  <c r="U131" i="7"/>
  <c r="O131" i="7"/>
  <c r="I131" i="7"/>
  <c r="AY130" i="7"/>
  <c r="AS130" i="7"/>
  <c r="AM130" i="7"/>
  <c r="AG130" i="7"/>
  <c r="AA130" i="7"/>
  <c r="U130" i="7"/>
  <c r="O130" i="7"/>
  <c r="I130" i="7"/>
  <c r="AY129" i="7"/>
  <c r="AS129" i="7"/>
  <c r="AM129" i="7"/>
  <c r="AG129" i="7"/>
  <c r="AA129" i="7"/>
  <c r="U129" i="7"/>
  <c r="O129" i="7"/>
  <c r="I129" i="7"/>
  <c r="AY128" i="7"/>
  <c r="AS128" i="7"/>
  <c r="AM128" i="7"/>
  <c r="AG128" i="7"/>
  <c r="AA128" i="7"/>
  <c r="U128" i="7"/>
  <c r="O128" i="7"/>
  <c r="I128" i="7"/>
  <c r="AY127" i="7"/>
  <c r="AS127" i="7"/>
  <c r="AM127" i="7"/>
  <c r="AG127" i="7"/>
  <c r="AA127" i="7"/>
  <c r="U127" i="7"/>
  <c r="O127" i="7"/>
  <c r="I127" i="7"/>
  <c r="AY126" i="7"/>
  <c r="AS126" i="7"/>
  <c r="AM126" i="7"/>
  <c r="AG126" i="7"/>
  <c r="AA126" i="7"/>
  <c r="U126" i="7"/>
  <c r="O126" i="7"/>
  <c r="I126" i="7"/>
  <c r="AY125" i="7"/>
  <c r="AS125" i="7"/>
  <c r="AM125" i="7"/>
  <c r="AG125" i="7"/>
  <c r="AA125" i="7"/>
  <c r="U125" i="7"/>
  <c r="O125" i="7"/>
  <c r="I125" i="7"/>
  <c r="AY124" i="7"/>
  <c r="AS124" i="7"/>
  <c r="AM124" i="7"/>
  <c r="AG124" i="7"/>
  <c r="AA124" i="7"/>
  <c r="U124" i="7"/>
  <c r="O124" i="7"/>
  <c r="I124" i="7"/>
  <c r="AY123" i="7"/>
  <c r="AS123" i="7"/>
  <c r="AM123" i="7"/>
  <c r="AG123" i="7"/>
  <c r="AA123" i="7"/>
  <c r="U123" i="7"/>
  <c r="O123" i="7"/>
  <c r="I123" i="7"/>
  <c r="AY122" i="7"/>
  <c r="AS122" i="7"/>
  <c r="AM122" i="7"/>
  <c r="AG122" i="7"/>
  <c r="AA122" i="7"/>
  <c r="U122" i="7"/>
  <c r="O122" i="7"/>
  <c r="I122" i="7"/>
  <c r="AY121" i="7"/>
  <c r="AS121" i="7"/>
  <c r="AM121" i="7"/>
  <c r="AG121" i="7"/>
  <c r="AA121" i="7"/>
  <c r="U121" i="7"/>
  <c r="O121" i="7"/>
  <c r="I121" i="7"/>
  <c r="AW85" i="7"/>
  <c r="AU85" i="7"/>
  <c r="AQ85" i="7"/>
  <c r="AO85" i="7"/>
  <c r="AK85" i="7"/>
  <c r="AI85" i="7"/>
  <c r="AE85" i="7"/>
  <c r="AC85" i="7"/>
  <c r="Y85" i="7"/>
  <c r="W85" i="7"/>
  <c r="S85" i="7"/>
  <c r="Q85" i="7"/>
  <c r="M85" i="7"/>
  <c r="K85" i="7"/>
  <c r="G85" i="7"/>
  <c r="E85" i="7"/>
  <c r="AW84" i="7"/>
  <c r="AU84" i="7"/>
  <c r="AQ84" i="7"/>
  <c r="AO84" i="7"/>
  <c r="AK84" i="7"/>
  <c r="AI84" i="7"/>
  <c r="AE84" i="7"/>
  <c r="AC84" i="7"/>
  <c r="Y84" i="7"/>
  <c r="W84" i="7"/>
  <c r="S84" i="7"/>
  <c r="Q84" i="7"/>
  <c r="M84" i="7"/>
  <c r="K84" i="7"/>
  <c r="G84" i="7"/>
  <c r="E84" i="7"/>
  <c r="AW83" i="7"/>
  <c r="AU83" i="7"/>
  <c r="AQ83" i="7"/>
  <c r="AO83" i="7"/>
  <c r="AK83" i="7"/>
  <c r="AI83" i="7"/>
  <c r="AE83" i="7"/>
  <c r="AC83" i="7"/>
  <c r="Y83" i="7"/>
  <c r="W83" i="7"/>
  <c r="S83" i="7"/>
  <c r="Q83" i="7"/>
  <c r="M83" i="7"/>
  <c r="K83" i="7"/>
  <c r="G83" i="7"/>
  <c r="E83" i="7"/>
  <c r="AW82" i="7"/>
  <c r="AU82" i="7"/>
  <c r="AQ82" i="7"/>
  <c r="AO82" i="7"/>
  <c r="AK82" i="7"/>
  <c r="AI82" i="7"/>
  <c r="AE82" i="7"/>
  <c r="AC82" i="7"/>
  <c r="Y82" i="7"/>
  <c r="W82" i="7"/>
  <c r="S82" i="7"/>
  <c r="Q82" i="7"/>
  <c r="M82" i="7"/>
  <c r="K82" i="7"/>
  <c r="G82" i="7"/>
  <c r="E82" i="7"/>
  <c r="AW81" i="7"/>
  <c r="AU81" i="7"/>
  <c r="AQ81" i="7"/>
  <c r="AO81" i="7"/>
  <c r="AK81" i="7"/>
  <c r="AI81" i="7"/>
  <c r="AE81" i="7"/>
  <c r="AC81" i="7"/>
  <c r="Y81" i="7"/>
  <c r="W81" i="7"/>
  <c r="S81" i="7"/>
  <c r="Q81" i="7"/>
  <c r="M81" i="7"/>
  <c r="K81" i="7"/>
  <c r="G81" i="7"/>
  <c r="E81" i="7"/>
  <c r="AW80" i="7"/>
  <c r="AU80" i="7"/>
  <c r="AQ80" i="7"/>
  <c r="AO80" i="7"/>
  <c r="AK80" i="7"/>
  <c r="AI80" i="7"/>
  <c r="AE80" i="7"/>
  <c r="AC80" i="7"/>
  <c r="Y80" i="7"/>
  <c r="W80" i="7"/>
  <c r="S80" i="7"/>
  <c r="Q80" i="7"/>
  <c r="M80" i="7"/>
  <c r="K80" i="7"/>
  <c r="G80" i="7"/>
  <c r="E80" i="7"/>
  <c r="AW79" i="7"/>
  <c r="AU79" i="7"/>
  <c r="AQ79" i="7"/>
  <c r="AO79" i="7"/>
  <c r="AK79" i="7"/>
  <c r="AI79" i="7"/>
  <c r="AE79" i="7"/>
  <c r="AC79" i="7"/>
  <c r="Y79" i="7"/>
  <c r="W79" i="7"/>
  <c r="S79" i="7"/>
  <c r="Q79" i="7"/>
  <c r="M79" i="7"/>
  <c r="K79" i="7"/>
  <c r="G79" i="7"/>
  <c r="E79" i="7"/>
  <c r="AW78" i="7"/>
  <c r="AU78" i="7"/>
  <c r="AQ78" i="7"/>
  <c r="AO78" i="7"/>
  <c r="AK78" i="7"/>
  <c r="AI78" i="7"/>
  <c r="AE78" i="7"/>
  <c r="AC78" i="7"/>
  <c r="Y78" i="7"/>
  <c r="W78" i="7"/>
  <c r="S78" i="7"/>
  <c r="Q78" i="7"/>
  <c r="M78" i="7"/>
  <c r="K78" i="7"/>
  <c r="G78" i="7"/>
  <c r="E78" i="7"/>
  <c r="AW77" i="7"/>
  <c r="AU77" i="7"/>
  <c r="AQ77" i="7"/>
  <c r="AO77" i="7"/>
  <c r="AK77" i="7"/>
  <c r="AI77" i="7"/>
  <c r="AE77" i="7"/>
  <c r="AC77" i="7"/>
  <c r="Y77" i="7"/>
  <c r="W77" i="7"/>
  <c r="S77" i="7"/>
  <c r="Q77" i="7"/>
  <c r="M77" i="7"/>
  <c r="K77" i="7"/>
  <c r="G77" i="7"/>
  <c r="E77" i="7"/>
  <c r="AW76" i="7"/>
  <c r="AU76" i="7"/>
  <c r="AQ76" i="7"/>
  <c r="AO76" i="7"/>
  <c r="AK76" i="7"/>
  <c r="AI76" i="7"/>
  <c r="AE76" i="7"/>
  <c r="AC76" i="7"/>
  <c r="Y76" i="7"/>
  <c r="W76" i="7"/>
  <c r="S76" i="7"/>
  <c r="Q76" i="7"/>
  <c r="M76" i="7"/>
  <c r="K76" i="7"/>
  <c r="G76" i="7"/>
  <c r="E76" i="7"/>
  <c r="AW75" i="7"/>
  <c r="AU75" i="7"/>
  <c r="AQ75" i="7"/>
  <c r="AO75" i="7"/>
  <c r="AK75" i="7"/>
  <c r="AI75" i="7"/>
  <c r="AE75" i="7"/>
  <c r="AC75" i="7"/>
  <c r="Y75" i="7"/>
  <c r="W75" i="7"/>
  <c r="S75" i="7"/>
  <c r="Q75" i="7"/>
  <c r="M75" i="7"/>
  <c r="K75" i="7"/>
  <c r="G75" i="7"/>
  <c r="E75" i="7"/>
  <c r="AW74" i="7"/>
  <c r="AU74" i="7"/>
  <c r="AQ74" i="7"/>
  <c r="AO74" i="7"/>
  <c r="AK74" i="7"/>
  <c r="AI74" i="7"/>
  <c r="AE74" i="7"/>
  <c r="AC74" i="7"/>
  <c r="Y74" i="7"/>
  <c r="W74" i="7"/>
  <c r="S74" i="7"/>
  <c r="Q74" i="7"/>
  <c r="M74" i="7"/>
  <c r="K74" i="7"/>
  <c r="G74" i="7"/>
  <c r="E74" i="7"/>
  <c r="AW73" i="7"/>
  <c r="AU73" i="7"/>
  <c r="AQ73" i="7"/>
  <c r="AO73" i="7"/>
  <c r="AK73" i="7"/>
  <c r="AI73" i="7"/>
  <c r="AE73" i="7"/>
  <c r="AC73" i="7"/>
  <c r="Y73" i="7"/>
  <c r="W73" i="7"/>
  <c r="S73" i="7"/>
  <c r="Q73" i="7"/>
  <c r="M73" i="7"/>
  <c r="K73" i="7"/>
  <c r="G73" i="7"/>
  <c r="E73" i="7"/>
  <c r="AW72" i="7"/>
  <c r="AU72" i="7"/>
  <c r="AQ72" i="7"/>
  <c r="AO72" i="7"/>
  <c r="AK72" i="7"/>
  <c r="AI72" i="7"/>
  <c r="AE72" i="7"/>
  <c r="AC72" i="7"/>
  <c r="Y72" i="7"/>
  <c r="W72" i="7"/>
  <c r="S72" i="7"/>
  <c r="Q72" i="7"/>
  <c r="M72" i="7"/>
  <c r="K72" i="7"/>
  <c r="G72" i="7"/>
  <c r="E72" i="7"/>
  <c r="AW71" i="7"/>
  <c r="AU71" i="7"/>
  <c r="AQ71" i="7"/>
  <c r="AO71" i="7"/>
  <c r="AK71" i="7"/>
  <c r="AI71" i="7"/>
  <c r="AE71" i="7"/>
  <c r="AC71" i="7"/>
  <c r="Y71" i="7"/>
  <c r="W71" i="7"/>
  <c r="S71" i="7"/>
  <c r="Q71" i="7"/>
  <c r="M71" i="7"/>
  <c r="K71" i="7"/>
  <c r="G71" i="7"/>
  <c r="E71" i="7"/>
  <c r="AW70" i="7"/>
  <c r="AU70" i="7"/>
  <c r="AQ70" i="7"/>
  <c r="AO70" i="7"/>
  <c r="AK70" i="7"/>
  <c r="AI70" i="7"/>
  <c r="AE70" i="7"/>
  <c r="AC70" i="7"/>
  <c r="Y70" i="7"/>
  <c r="W70" i="7"/>
  <c r="S70" i="7"/>
  <c r="Q70" i="7"/>
  <c r="M70" i="7"/>
  <c r="K70" i="7"/>
  <c r="G70" i="7"/>
  <c r="E70" i="7"/>
  <c r="BD66" i="7"/>
  <c r="BB66" i="7"/>
  <c r="AZ66" i="7"/>
  <c r="AX66" i="7"/>
  <c r="AV66" i="7"/>
  <c r="AT66" i="7"/>
  <c r="AR66" i="7"/>
  <c r="AP66" i="7"/>
  <c r="AN66" i="7"/>
  <c r="AL66" i="7"/>
  <c r="AJ66" i="7"/>
  <c r="AH66" i="7"/>
  <c r="AF66" i="7"/>
  <c r="AF67" i="7" s="1"/>
  <c r="AD66" i="7"/>
  <c r="AB66" i="7"/>
  <c r="Z66" i="7"/>
  <c r="X66" i="7"/>
  <c r="V66" i="7"/>
  <c r="T66" i="7"/>
  <c r="T67" i="7" s="1"/>
  <c r="R66" i="7"/>
  <c r="P66" i="7"/>
  <c r="N66" i="7"/>
  <c r="L66" i="7"/>
  <c r="J66" i="7"/>
  <c r="H66" i="7"/>
  <c r="F66" i="7"/>
  <c r="D66" i="7"/>
  <c r="BC65" i="7"/>
  <c r="BA65" i="7"/>
  <c r="AW65" i="7"/>
  <c r="AU65" i="7"/>
  <c r="AQ65" i="7"/>
  <c r="AO65" i="7"/>
  <c r="AK65" i="7"/>
  <c r="AI65" i="7"/>
  <c r="AE65" i="7"/>
  <c r="AC65" i="7"/>
  <c r="Y65" i="7"/>
  <c r="W65" i="7"/>
  <c r="S65" i="7"/>
  <c r="Q65" i="7"/>
  <c r="M65" i="7"/>
  <c r="K65" i="7"/>
  <c r="G65" i="7"/>
  <c r="E65" i="7"/>
  <c r="BE64" i="7"/>
  <c r="BE66" i="7" s="1"/>
  <c r="BC64" i="7"/>
  <c r="BA64" i="7"/>
  <c r="AW64" i="7"/>
  <c r="AU64" i="7"/>
  <c r="AQ64" i="7"/>
  <c r="AO64" i="7"/>
  <c r="AK64" i="7"/>
  <c r="AI64" i="7"/>
  <c r="AE64" i="7"/>
  <c r="AC64" i="7"/>
  <c r="Y64" i="7"/>
  <c r="W64" i="7"/>
  <c r="S64" i="7"/>
  <c r="Q64" i="7"/>
  <c r="M64" i="7"/>
  <c r="K64" i="7"/>
  <c r="G64" i="7"/>
  <c r="E64" i="7"/>
  <c r="BB62" i="7"/>
  <c r="AZ62" i="7"/>
  <c r="AV62" i="7"/>
  <c r="AT62" i="7"/>
  <c r="AP62" i="7"/>
  <c r="AN62" i="7"/>
  <c r="AJ62" i="7"/>
  <c r="AH62" i="7"/>
  <c r="AD62" i="7"/>
  <c r="AB62" i="7"/>
  <c r="X62" i="7"/>
  <c r="V62" i="7"/>
  <c r="R62" i="7"/>
  <c r="P62" i="7"/>
  <c r="L62" i="7"/>
  <c r="J62" i="7"/>
  <c r="F62" i="7"/>
  <c r="D62" i="7"/>
  <c r="AX57" i="7"/>
  <c r="AV57" i="7"/>
  <c r="AT57" i="7"/>
  <c r="AR57" i="7"/>
  <c r="AP57" i="7"/>
  <c r="AN57" i="7"/>
  <c r="AL57" i="7"/>
  <c r="AJ57" i="7"/>
  <c r="AH57" i="7"/>
  <c r="AD57" i="7"/>
  <c r="AB57" i="7"/>
  <c r="X57" i="7"/>
  <c r="V57" i="7"/>
  <c r="R57" i="7"/>
  <c r="P57" i="7"/>
  <c r="N57" i="7"/>
  <c r="L57" i="7"/>
  <c r="J57" i="7"/>
  <c r="H57" i="7"/>
  <c r="F57" i="7"/>
  <c r="D57" i="7"/>
  <c r="BE56" i="7"/>
  <c r="BD56" i="7"/>
  <c r="BC56" i="7"/>
  <c r="BB56" i="7"/>
  <c r="BA56" i="7"/>
  <c r="AZ56" i="7"/>
  <c r="AQ56" i="7"/>
  <c r="AO56" i="7"/>
  <c r="BE52" i="7"/>
  <c r="BD52" i="7"/>
  <c r="BB52" i="7"/>
  <c r="BA52" i="7"/>
  <c r="AZ52" i="7"/>
  <c r="BE44" i="7"/>
  <c r="BD44" i="7"/>
  <c r="BC44" i="7"/>
  <c r="BB44" i="7"/>
  <c r="BA44" i="7"/>
  <c r="AZ44" i="7"/>
  <c r="AO44" i="7"/>
  <c r="AK44" i="7"/>
  <c r="AI44" i="7"/>
  <c r="AE44" i="7"/>
  <c r="AC44" i="7"/>
  <c r="Y44" i="7"/>
  <c r="W44" i="7"/>
  <c r="S44" i="7"/>
  <c r="Q44" i="7"/>
  <c r="M44" i="7"/>
  <c r="K44" i="7"/>
  <c r="G44" i="7"/>
  <c r="E44" i="7"/>
  <c r="BE43" i="7"/>
  <c r="BD43" i="7"/>
  <c r="BC43" i="7"/>
  <c r="BB43" i="7"/>
  <c r="BA43" i="7"/>
  <c r="AZ43" i="7"/>
  <c r="AQ43" i="7"/>
  <c r="AO43" i="7"/>
  <c r="AI43" i="7"/>
  <c r="AE43" i="7"/>
  <c r="AC43" i="7"/>
  <c r="Y43" i="7"/>
  <c r="W43" i="7"/>
  <c r="S43" i="7"/>
  <c r="Q43" i="7"/>
  <c r="M43" i="7"/>
  <c r="K43" i="7"/>
  <c r="G43" i="7"/>
  <c r="E43" i="7"/>
  <c r="BE42" i="7"/>
  <c r="BD42" i="7"/>
  <c r="BC42" i="7"/>
  <c r="BB42" i="7"/>
  <c r="BA42" i="7"/>
  <c r="AZ42" i="7"/>
  <c r="AQ42" i="7"/>
  <c r="AO42" i="7"/>
  <c r="AK42" i="7"/>
  <c r="AI42" i="7"/>
  <c r="AC42" i="7"/>
  <c r="Y42" i="7"/>
  <c r="W42" i="7"/>
  <c r="S42" i="7"/>
  <c r="Q42" i="7"/>
  <c r="M42" i="7"/>
  <c r="K42" i="7"/>
  <c r="G42" i="7"/>
  <c r="E42" i="7"/>
  <c r="BE41" i="7"/>
  <c r="BD41" i="7"/>
  <c r="BC41" i="7"/>
  <c r="BB41" i="7"/>
  <c r="BA41" i="7"/>
  <c r="AZ41" i="7"/>
  <c r="AQ41" i="7"/>
  <c r="AO41" i="7"/>
  <c r="AK41" i="7"/>
  <c r="AI41" i="7"/>
  <c r="AE41" i="7"/>
  <c r="AC41" i="7"/>
  <c r="Y41" i="7"/>
  <c r="W41" i="7"/>
  <c r="S41" i="7"/>
  <c r="Q41" i="7"/>
  <c r="M41" i="7"/>
  <c r="K41" i="7"/>
  <c r="G41" i="7"/>
  <c r="E41" i="7"/>
  <c r="BE40" i="7"/>
  <c r="BD40" i="7"/>
  <c r="BC40" i="7"/>
  <c r="BB40" i="7"/>
  <c r="BA40" i="7"/>
  <c r="AZ40" i="7"/>
  <c r="AQ40" i="7"/>
  <c r="AO40" i="7"/>
  <c r="AK40" i="7"/>
  <c r="AI40" i="7"/>
  <c r="AE40" i="7"/>
  <c r="AC40" i="7"/>
  <c r="Y40" i="7"/>
  <c r="W40" i="7"/>
  <c r="S40" i="7"/>
  <c r="Q40" i="7"/>
  <c r="M40" i="7"/>
  <c r="K40" i="7"/>
  <c r="G40" i="7"/>
  <c r="E40" i="7"/>
  <c r="BE39" i="7"/>
  <c r="BD39" i="7"/>
  <c r="BC39" i="7"/>
  <c r="BB39" i="7"/>
  <c r="BA39" i="7"/>
  <c r="AZ39" i="7"/>
  <c r="AQ39" i="7"/>
  <c r="AO39" i="7"/>
  <c r="AK39" i="7"/>
  <c r="AI39" i="7"/>
  <c r="AE39" i="7"/>
  <c r="AC39" i="7"/>
  <c r="Y39" i="7"/>
  <c r="W39" i="7"/>
  <c r="S39" i="7"/>
  <c r="Q39" i="7"/>
  <c r="M39" i="7"/>
  <c r="K39" i="7"/>
  <c r="G39" i="7"/>
  <c r="E39" i="7"/>
  <c r="BE38" i="7"/>
  <c r="BD38" i="7"/>
  <c r="BC38" i="7"/>
  <c r="BB38" i="7"/>
  <c r="BA38" i="7"/>
  <c r="AZ38" i="7"/>
  <c r="AE38" i="7"/>
  <c r="AC38" i="7"/>
  <c r="Y38" i="7"/>
  <c r="W38" i="7"/>
  <c r="S38" i="7"/>
  <c r="Q38" i="7"/>
  <c r="M38" i="7"/>
  <c r="K38" i="7"/>
  <c r="G38" i="7"/>
  <c r="E38" i="7"/>
  <c r="BE37" i="7"/>
  <c r="BD37" i="7"/>
  <c r="BC37" i="7"/>
  <c r="BB37" i="7"/>
  <c r="BA37" i="7"/>
  <c r="AZ37" i="7"/>
  <c r="Y37" i="7"/>
  <c r="W37" i="7"/>
  <c r="S37" i="7"/>
  <c r="Q37" i="7"/>
  <c r="M37" i="7"/>
  <c r="K37" i="7"/>
  <c r="G37" i="7"/>
  <c r="E37" i="7"/>
  <c r="BE36" i="7"/>
  <c r="BD36" i="7"/>
  <c r="BC36" i="7"/>
  <c r="BB36" i="7"/>
  <c r="BA36" i="7"/>
  <c r="AZ36" i="7"/>
  <c r="AK36" i="7"/>
  <c r="AI36" i="7"/>
  <c r="AE36" i="7"/>
  <c r="AC36" i="7"/>
  <c r="Y36" i="7"/>
  <c r="W36" i="7"/>
  <c r="S36" i="7"/>
  <c r="Q36" i="7"/>
  <c r="M36" i="7"/>
  <c r="K36" i="7"/>
  <c r="G36" i="7"/>
  <c r="E36" i="7"/>
  <c r="BE35" i="7"/>
  <c r="BD35" i="7"/>
  <c r="BC35" i="7"/>
  <c r="BB35" i="7"/>
  <c r="BA35" i="7"/>
  <c r="AZ35" i="7"/>
  <c r="S35" i="7"/>
  <c r="Q35" i="7"/>
  <c r="M35" i="7"/>
  <c r="K35" i="7"/>
  <c r="G35" i="7"/>
  <c r="E35" i="7"/>
  <c r="BE34" i="7"/>
  <c r="BD34" i="7"/>
  <c r="BC34" i="7"/>
  <c r="BB34" i="7"/>
  <c r="BA34" i="7"/>
  <c r="AZ34" i="7"/>
  <c r="Y34" i="7"/>
  <c r="W34" i="7"/>
  <c r="S34" i="7"/>
  <c r="Q34" i="7"/>
  <c r="M34" i="7"/>
  <c r="K34" i="7"/>
  <c r="G34" i="7"/>
  <c r="E34" i="7"/>
  <c r="BE33" i="7"/>
  <c r="BD33" i="7"/>
  <c r="BC33" i="7"/>
  <c r="BB33" i="7"/>
  <c r="BA33" i="7"/>
  <c r="AZ33" i="7"/>
  <c r="W33" i="7"/>
  <c r="S33" i="7"/>
  <c r="Q33" i="7"/>
  <c r="M33" i="7"/>
  <c r="K33" i="7"/>
  <c r="G33" i="7"/>
  <c r="E33" i="7"/>
  <c r="BE32" i="7"/>
  <c r="BD32" i="7"/>
  <c r="BC32" i="7"/>
  <c r="BB32" i="7"/>
  <c r="BA32" i="7"/>
  <c r="AZ32" i="7"/>
  <c r="Y32" i="7"/>
  <c r="W32" i="7"/>
  <c r="S32" i="7"/>
  <c r="Q32" i="7"/>
  <c r="M32" i="7"/>
  <c r="K32" i="7"/>
  <c r="G32" i="7"/>
  <c r="E32" i="7"/>
  <c r="BE31" i="7"/>
  <c r="BD31" i="7"/>
  <c r="BC31" i="7"/>
  <c r="BB31" i="7"/>
  <c r="BA31" i="7"/>
  <c r="AZ31" i="7"/>
  <c r="Y31" i="7"/>
  <c r="W31" i="7"/>
  <c r="S31" i="7"/>
  <c r="Q31" i="7"/>
  <c r="M31" i="7"/>
  <c r="K31" i="7"/>
  <c r="G31" i="7"/>
  <c r="E31" i="7"/>
  <c r="BE30" i="7"/>
  <c r="BD30" i="7"/>
  <c r="BC30" i="7"/>
  <c r="BB30" i="7"/>
  <c r="BA30" i="7"/>
  <c r="AZ30" i="7"/>
  <c r="M30" i="7"/>
  <c r="K30" i="7"/>
  <c r="G30" i="7"/>
  <c r="E30" i="7"/>
  <c r="BE28" i="7"/>
  <c r="BD28" i="7"/>
  <c r="BC28" i="7"/>
  <c r="BB28" i="7"/>
  <c r="BA28" i="7"/>
  <c r="AZ28" i="7"/>
  <c r="S28" i="7"/>
  <c r="Q28" i="7"/>
  <c r="M28" i="7"/>
  <c r="K28" i="7"/>
  <c r="G28" i="7"/>
  <c r="E28" i="7"/>
  <c r="BE27" i="7"/>
  <c r="BC27" i="7"/>
  <c r="BB27" i="7"/>
  <c r="BA27" i="7"/>
  <c r="AZ27" i="7"/>
  <c r="BD26" i="7"/>
  <c r="BC26" i="7"/>
  <c r="BB26" i="7"/>
  <c r="BA26" i="7"/>
  <c r="AZ26" i="7"/>
  <c r="M26" i="7"/>
  <c r="K26" i="7"/>
  <c r="G26" i="7"/>
  <c r="E26" i="7"/>
  <c r="BE25" i="7"/>
  <c r="BD25" i="7"/>
  <c r="BC25" i="7"/>
  <c r="BB25" i="7"/>
  <c r="BA25" i="7"/>
  <c r="AZ25" i="7"/>
  <c r="G25" i="7"/>
  <c r="E25" i="7"/>
  <c r="BE24" i="7"/>
  <c r="BD24" i="7"/>
  <c r="BC24" i="7"/>
  <c r="BB24" i="7"/>
  <c r="BA24" i="7"/>
  <c r="AZ24" i="7"/>
  <c r="G24" i="7"/>
  <c r="E24" i="7"/>
  <c r="BE19" i="7"/>
  <c r="BD19" i="7"/>
  <c r="BC19" i="7"/>
  <c r="BB19" i="7"/>
  <c r="BA19" i="7"/>
  <c r="AZ19" i="7"/>
  <c r="G19" i="7"/>
  <c r="E19" i="7"/>
  <c r="BD17" i="7"/>
  <c r="BD16" i="7"/>
  <c r="BE10" i="7"/>
  <c r="BD10" i="7"/>
  <c r="BC10" i="7"/>
  <c r="BB10" i="7"/>
  <c r="BA10" i="7"/>
  <c r="AZ10" i="7"/>
  <c r="AW10" i="7"/>
  <c r="AU10" i="7"/>
  <c r="AQ10" i="7"/>
  <c r="AO10" i="7"/>
  <c r="AK10" i="7"/>
  <c r="AI10" i="7"/>
  <c r="AE10" i="7"/>
  <c r="AC10" i="7"/>
  <c r="Y10" i="7"/>
  <c r="W10" i="7"/>
  <c r="S10" i="7"/>
  <c r="Q10" i="7"/>
  <c r="M10" i="7"/>
  <c r="K10" i="7"/>
  <c r="E10" i="7"/>
  <c r="BA9" i="7"/>
  <c r="BD57" i="7" l="1"/>
  <c r="BD67" i="7" s="1"/>
  <c r="H67" i="7"/>
  <c r="H13" i="14" s="1"/>
  <c r="H38" i="14" s="1"/>
  <c r="AY133" i="7"/>
  <c r="AJ67" i="7"/>
  <c r="AJ10" i="15" s="1"/>
  <c r="AJ34" i="15" s="1"/>
  <c r="AJ40" i="15" s="1"/>
  <c r="AK40" i="15" s="1"/>
  <c r="AL67" i="7"/>
  <c r="AL13" i="14" s="1"/>
  <c r="AL38" i="14" s="1"/>
  <c r="AF10" i="15"/>
  <c r="AF34" i="15" s="1"/>
  <c r="AF10" i="16"/>
  <c r="AF33" i="16" s="1"/>
  <c r="AF13" i="14"/>
  <c r="AF38" i="14" s="1"/>
  <c r="AR67" i="7"/>
  <c r="AR10" i="13" s="1"/>
  <c r="AR34" i="13" s="1"/>
  <c r="T10" i="15"/>
  <c r="T34" i="15" s="1"/>
  <c r="T10" i="16"/>
  <c r="T33" i="16" s="1"/>
  <c r="T13" i="14"/>
  <c r="T38" i="14" s="1"/>
  <c r="AT67" i="7"/>
  <c r="AT10" i="13" s="1"/>
  <c r="AT34" i="13" s="1"/>
  <c r="AT40" i="13" s="1"/>
  <c r="AU40" i="13" s="1"/>
  <c r="AV67" i="7"/>
  <c r="AX67" i="7"/>
  <c r="P67" i="7"/>
  <c r="P10" i="12" s="1"/>
  <c r="P34" i="12" s="1"/>
  <c r="P40" i="12" s="1"/>
  <c r="Z67" i="7"/>
  <c r="Z10" i="12" s="1"/>
  <c r="Z34" i="12" s="1"/>
  <c r="AF10" i="13"/>
  <c r="AF34" i="13" s="1"/>
  <c r="AF10" i="12"/>
  <c r="AF34" i="12" s="1"/>
  <c r="T10" i="13"/>
  <c r="T34" i="13" s="1"/>
  <c r="T10" i="12"/>
  <c r="T34" i="12" s="1"/>
  <c r="S66" i="7"/>
  <c r="AQ66" i="7"/>
  <c r="H10" i="13"/>
  <c r="H34" i="13" s="1"/>
  <c r="H10" i="12"/>
  <c r="H34" i="12" s="1"/>
  <c r="AM133" i="7"/>
  <c r="O133" i="7"/>
  <c r="D67" i="7"/>
  <c r="AB67" i="7"/>
  <c r="BC62" i="7"/>
  <c r="E66" i="7"/>
  <c r="Q66" i="7"/>
  <c r="BA66" i="7"/>
  <c r="Y66" i="7"/>
  <c r="L67" i="7"/>
  <c r="AC66" i="7"/>
  <c r="AO66" i="7"/>
  <c r="K66" i="7"/>
  <c r="AW66" i="7"/>
  <c r="X67" i="7"/>
  <c r="AN67" i="7"/>
  <c r="G62" i="7"/>
  <c r="S62" i="7"/>
  <c r="AE62" i="7"/>
  <c r="AQ62" i="7"/>
  <c r="U133" i="7"/>
  <c r="F67" i="7"/>
  <c r="N67" i="7"/>
  <c r="V67" i="7"/>
  <c r="AD67" i="7"/>
  <c r="BE62" i="7"/>
  <c r="G66" i="7"/>
  <c r="AE66" i="7"/>
  <c r="BC66" i="7"/>
  <c r="AI66" i="7"/>
  <c r="AH67" i="7"/>
  <c r="M62" i="7"/>
  <c r="Y62" i="7"/>
  <c r="AK62" i="7"/>
  <c r="AW62" i="7"/>
  <c r="W66" i="7"/>
  <c r="AU66" i="7"/>
  <c r="S57" i="7"/>
  <c r="Y57" i="7"/>
  <c r="AW57" i="7"/>
  <c r="J67" i="7"/>
  <c r="E62" i="7"/>
  <c r="Q62" i="7"/>
  <c r="AC62" i="7"/>
  <c r="AO62" i="7"/>
  <c r="BA62" i="7"/>
  <c r="K62" i="7"/>
  <c r="W62" i="7"/>
  <c r="AI62" i="7"/>
  <c r="AU62" i="7"/>
  <c r="M66" i="7"/>
  <c r="AK66" i="7"/>
  <c r="W57" i="7"/>
  <c r="AU57" i="7"/>
  <c r="M57" i="7"/>
  <c r="AI57" i="7"/>
  <c r="K57" i="7"/>
  <c r="Q57" i="7"/>
  <c r="AO57" i="7"/>
  <c r="AQ57" i="7"/>
  <c r="AK57" i="7"/>
  <c r="AG133" i="7"/>
  <c r="AE57" i="7"/>
  <c r="AC57" i="7"/>
  <c r="R67" i="7"/>
  <c r="G57" i="7"/>
  <c r="AA133" i="7"/>
  <c r="BB57" i="7"/>
  <c r="BB67" i="7" s="1"/>
  <c r="AS133" i="7"/>
  <c r="BE127" i="7"/>
  <c r="BE130" i="7"/>
  <c r="AP67" i="7"/>
  <c r="BC57" i="7"/>
  <c r="BE122" i="7"/>
  <c r="BE126" i="7"/>
  <c r="BE128" i="7"/>
  <c r="BE129" i="7"/>
  <c r="BE124" i="7"/>
  <c r="BE131" i="7"/>
  <c r="BE132" i="7"/>
  <c r="BE123" i="7"/>
  <c r="BE125" i="7"/>
  <c r="I133" i="7"/>
  <c r="BE57" i="7"/>
  <c r="E57" i="7"/>
  <c r="AZ57" i="7"/>
  <c r="AZ67" i="7" s="1"/>
  <c r="BA57" i="7"/>
  <c r="BE121" i="7"/>
  <c r="H10" i="16" l="1"/>
  <c r="H33" i="16" s="1"/>
  <c r="H10" i="15"/>
  <c r="H34" i="15" s="1"/>
  <c r="AL10" i="12"/>
  <c r="AL34" i="12" s="1"/>
  <c r="AL10" i="13"/>
  <c r="AL34" i="13" s="1"/>
  <c r="AL10" i="16"/>
  <c r="AL33" i="16" s="1"/>
  <c r="AJ13" i="14"/>
  <c r="AJ38" i="14" s="1"/>
  <c r="AJ44" i="14" s="1"/>
  <c r="AK44" i="14" s="1"/>
  <c r="AJ10" i="13"/>
  <c r="AJ34" i="13" s="1"/>
  <c r="AJ40" i="13" s="1"/>
  <c r="AK40" i="13" s="1"/>
  <c r="AJ10" i="16"/>
  <c r="AJ33" i="16" s="1"/>
  <c r="AJ39" i="16" s="1"/>
  <c r="AK39" i="16" s="1"/>
  <c r="AJ10" i="12"/>
  <c r="AJ34" i="12" s="1"/>
  <c r="AJ40" i="12" s="1"/>
  <c r="AK40" i="12" s="1"/>
  <c r="AL10" i="15"/>
  <c r="AL34" i="15" s="1"/>
  <c r="AT10" i="12"/>
  <c r="AT34" i="12" s="1"/>
  <c r="AT40" i="12" s="1"/>
  <c r="AU40" i="12" s="1"/>
  <c r="AR10" i="12"/>
  <c r="AR34" i="12" s="1"/>
  <c r="P10" i="13"/>
  <c r="P34" i="13" s="1"/>
  <c r="P40" i="13" s="1"/>
  <c r="Q40" i="13" s="1"/>
  <c r="S67" i="7"/>
  <c r="S10" i="13" s="1"/>
  <c r="S34" i="13" s="1"/>
  <c r="V10" i="15"/>
  <c r="V34" i="15" s="1"/>
  <c r="V40" i="15" s="1"/>
  <c r="W40" i="15" s="1"/>
  <c r="V10" i="16"/>
  <c r="V33" i="16" s="1"/>
  <c r="V39" i="16" s="1"/>
  <c r="W39" i="16" s="1"/>
  <c r="V13" i="14"/>
  <c r="V38" i="14" s="1"/>
  <c r="V44" i="14" s="1"/>
  <c r="W44" i="14" s="1"/>
  <c r="F10" i="15"/>
  <c r="F34" i="15" s="1"/>
  <c r="F40" i="15" s="1"/>
  <c r="F10" i="16"/>
  <c r="F33" i="16" s="1"/>
  <c r="F39" i="16" s="1"/>
  <c r="F13" i="14"/>
  <c r="F38" i="14" s="1"/>
  <c r="F44" i="14" s="1"/>
  <c r="AN10" i="15"/>
  <c r="AN34" i="15" s="1"/>
  <c r="AN40" i="15" s="1"/>
  <c r="AO40" i="15" s="1"/>
  <c r="AN10" i="16"/>
  <c r="AN33" i="16" s="1"/>
  <c r="AN39" i="16" s="1"/>
  <c r="AO39" i="16" s="1"/>
  <c r="AN13" i="14"/>
  <c r="AN38" i="14" s="1"/>
  <c r="AN44" i="14" s="1"/>
  <c r="AO44" i="14" s="1"/>
  <c r="Z10" i="15"/>
  <c r="Z34" i="15" s="1"/>
  <c r="Z10" i="16"/>
  <c r="Z33" i="16" s="1"/>
  <c r="Z13" i="14"/>
  <c r="Z38" i="14" s="1"/>
  <c r="X10" i="15"/>
  <c r="X34" i="15" s="1"/>
  <c r="X40" i="15" s="1"/>
  <c r="Y40" i="15" s="1"/>
  <c r="X10" i="16"/>
  <c r="X33" i="16" s="1"/>
  <c r="X39" i="16" s="1"/>
  <c r="Y39" i="16" s="1"/>
  <c r="X13" i="14"/>
  <c r="X38" i="14" s="1"/>
  <c r="X44" i="14" s="1"/>
  <c r="Y44" i="14" s="1"/>
  <c r="BD10" i="15"/>
  <c r="BD34" i="15" s="1"/>
  <c r="BD10" i="16"/>
  <c r="BD33" i="16" s="1"/>
  <c r="BD13" i="14"/>
  <c r="BD38" i="14" s="1"/>
  <c r="AB10" i="15"/>
  <c r="AB34" i="15" s="1"/>
  <c r="AB40" i="15" s="1"/>
  <c r="AC40" i="15" s="1"/>
  <c r="AB10" i="16"/>
  <c r="AB33" i="16" s="1"/>
  <c r="AB39" i="16" s="1"/>
  <c r="AC39" i="16" s="1"/>
  <c r="AB13" i="14"/>
  <c r="AB38" i="14" s="1"/>
  <c r="AB44" i="14" s="1"/>
  <c r="AC44" i="14" s="1"/>
  <c r="P10" i="15"/>
  <c r="P34" i="15" s="1"/>
  <c r="P40" i="15" s="1"/>
  <c r="Q40" i="15" s="1"/>
  <c r="P10" i="16"/>
  <c r="P33" i="16" s="1"/>
  <c r="P39" i="16" s="1"/>
  <c r="Q39" i="16" s="1"/>
  <c r="P13" i="14"/>
  <c r="P38" i="14" s="1"/>
  <c r="P44" i="14" s="1"/>
  <c r="BB10" i="15"/>
  <c r="BB34" i="15" s="1"/>
  <c r="BB10" i="16"/>
  <c r="BB33" i="16" s="1"/>
  <c r="BB13" i="14"/>
  <c r="BB38" i="14" s="1"/>
  <c r="D10" i="15"/>
  <c r="D34" i="15" s="1"/>
  <c r="D40" i="15" s="1"/>
  <c r="D10" i="16"/>
  <c r="D33" i="16" s="1"/>
  <c r="D39" i="16" s="1"/>
  <c r="D13" i="14"/>
  <c r="D38" i="14" s="1"/>
  <c r="D44" i="14" s="1"/>
  <c r="AX10" i="13"/>
  <c r="AX34" i="13" s="1"/>
  <c r="AX10" i="15"/>
  <c r="AX34" i="15" s="1"/>
  <c r="AX10" i="16"/>
  <c r="AX33" i="16" s="1"/>
  <c r="AX13" i="14"/>
  <c r="AX38" i="14" s="1"/>
  <c r="AZ10" i="15"/>
  <c r="AZ34" i="15" s="1"/>
  <c r="AZ10" i="16"/>
  <c r="AZ33" i="16" s="1"/>
  <c r="AZ13" i="14"/>
  <c r="AZ38" i="14" s="1"/>
  <c r="R10" i="15"/>
  <c r="R34" i="15" s="1"/>
  <c r="R40" i="15" s="1"/>
  <c r="S40" i="15" s="1"/>
  <c r="R10" i="16"/>
  <c r="R33" i="16" s="1"/>
  <c r="R39" i="16" s="1"/>
  <c r="S39" i="16" s="1"/>
  <c r="R13" i="14"/>
  <c r="R38" i="14" s="1"/>
  <c r="R44" i="14" s="1"/>
  <c r="S44" i="14" s="1"/>
  <c r="L10" i="15"/>
  <c r="L34" i="15" s="1"/>
  <c r="L40" i="15" s="1"/>
  <c r="L10" i="16"/>
  <c r="L33" i="16" s="1"/>
  <c r="L39" i="16" s="1"/>
  <c r="M39" i="16" s="1"/>
  <c r="L13" i="14"/>
  <c r="L38" i="14" s="1"/>
  <c r="L44" i="14" s="1"/>
  <c r="AV10" i="13"/>
  <c r="AV34" i="13" s="1"/>
  <c r="AV40" i="13" s="1"/>
  <c r="AW40" i="13" s="1"/>
  <c r="AV10" i="15"/>
  <c r="AV34" i="15" s="1"/>
  <c r="AV40" i="15" s="1"/>
  <c r="AW40" i="15" s="1"/>
  <c r="AV10" i="16"/>
  <c r="AV33" i="16" s="1"/>
  <c r="AV39" i="16" s="1"/>
  <c r="AW39" i="16" s="1"/>
  <c r="AV13" i="14"/>
  <c r="AV38" i="14" s="1"/>
  <c r="AV44" i="14" s="1"/>
  <c r="AW44" i="14" s="1"/>
  <c r="AR10" i="15"/>
  <c r="AR34" i="15" s="1"/>
  <c r="AR10" i="16"/>
  <c r="AR33" i="16" s="1"/>
  <c r="AR13" i="14"/>
  <c r="AR38" i="14" s="1"/>
  <c r="AH10" i="15"/>
  <c r="AH34" i="15" s="1"/>
  <c r="AH40" i="15" s="1"/>
  <c r="AI40" i="15" s="1"/>
  <c r="AH10" i="16"/>
  <c r="AH33" i="16" s="1"/>
  <c r="AH39" i="16" s="1"/>
  <c r="AI39" i="16" s="1"/>
  <c r="AH13" i="14"/>
  <c r="AH38" i="14" s="1"/>
  <c r="AH44" i="14" s="1"/>
  <c r="AI44" i="14" s="1"/>
  <c r="N10" i="15"/>
  <c r="N34" i="15" s="1"/>
  <c r="N10" i="16"/>
  <c r="N33" i="16" s="1"/>
  <c r="N13" i="14"/>
  <c r="N38" i="14" s="1"/>
  <c r="AP10" i="15"/>
  <c r="AP34" i="15" s="1"/>
  <c r="AP40" i="15" s="1"/>
  <c r="AQ40" i="15" s="1"/>
  <c r="AP10" i="16"/>
  <c r="AP33" i="16" s="1"/>
  <c r="AP39" i="16" s="1"/>
  <c r="AQ39" i="16" s="1"/>
  <c r="AP13" i="14"/>
  <c r="AP38" i="14" s="1"/>
  <c r="AP44" i="14" s="1"/>
  <c r="AQ44" i="14" s="1"/>
  <c r="J10" i="15"/>
  <c r="J34" i="15" s="1"/>
  <c r="J40" i="15" s="1"/>
  <c r="J10" i="16"/>
  <c r="J33" i="16" s="1"/>
  <c r="J39" i="16" s="1"/>
  <c r="K39" i="16" s="1"/>
  <c r="J13" i="14"/>
  <c r="J38" i="14" s="1"/>
  <c r="J44" i="14" s="1"/>
  <c r="K44" i="14" s="1"/>
  <c r="AD10" i="15"/>
  <c r="AD34" i="15" s="1"/>
  <c r="AD40" i="15" s="1"/>
  <c r="AE40" i="15" s="1"/>
  <c r="AD10" i="16"/>
  <c r="AD33" i="16" s="1"/>
  <c r="AD39" i="16" s="1"/>
  <c r="AE39" i="16" s="1"/>
  <c r="AD13" i="14"/>
  <c r="AD38" i="14" s="1"/>
  <c r="AD44" i="14" s="1"/>
  <c r="AE44" i="14" s="1"/>
  <c r="AT10" i="15"/>
  <c r="AT34" i="15" s="1"/>
  <c r="AT40" i="15" s="1"/>
  <c r="AU40" i="15" s="1"/>
  <c r="AT10" i="16"/>
  <c r="AT33" i="16" s="1"/>
  <c r="AT39" i="16" s="1"/>
  <c r="AU39" i="16" s="1"/>
  <c r="AT13" i="14"/>
  <c r="AT38" i="14" s="1"/>
  <c r="AT44" i="14" s="1"/>
  <c r="AU44" i="14" s="1"/>
  <c r="AX10" i="12"/>
  <c r="AX34" i="12" s="1"/>
  <c r="AV10" i="12"/>
  <c r="AV34" i="12" s="1"/>
  <c r="AV40" i="12" s="1"/>
  <c r="AW40" i="12" s="1"/>
  <c r="Z10" i="13"/>
  <c r="Z34" i="13" s="1"/>
  <c r="AP10" i="13"/>
  <c r="AP34" i="13" s="1"/>
  <c r="AP40" i="13" s="1"/>
  <c r="AQ40" i="13" s="1"/>
  <c r="AP10" i="12"/>
  <c r="AP34" i="12" s="1"/>
  <c r="AP40" i="12" s="1"/>
  <c r="AQ40" i="12" s="1"/>
  <c r="R10" i="13"/>
  <c r="R34" i="13" s="1"/>
  <c r="R40" i="13" s="1"/>
  <c r="S40" i="13" s="1"/>
  <c r="R10" i="12"/>
  <c r="R34" i="12" s="1"/>
  <c r="R40" i="12" s="1"/>
  <c r="S40" i="12" s="1"/>
  <c r="BD10" i="13"/>
  <c r="BD34" i="13" s="1"/>
  <c r="BD10" i="12"/>
  <c r="BD34" i="12" s="1"/>
  <c r="V10" i="13"/>
  <c r="V34" i="13" s="1"/>
  <c r="V40" i="13" s="1"/>
  <c r="W40" i="13" s="1"/>
  <c r="V10" i="12"/>
  <c r="V34" i="12" s="1"/>
  <c r="V40" i="12" s="1"/>
  <c r="W40" i="12" s="1"/>
  <c r="AN10" i="13"/>
  <c r="AN34" i="13" s="1"/>
  <c r="AN40" i="13" s="1"/>
  <c r="AO40" i="13" s="1"/>
  <c r="AN10" i="12"/>
  <c r="AN34" i="12" s="1"/>
  <c r="AN40" i="12" s="1"/>
  <c r="AO40" i="12" s="1"/>
  <c r="AB10" i="13"/>
  <c r="AB34" i="13" s="1"/>
  <c r="AB40" i="13" s="1"/>
  <c r="AC40" i="13" s="1"/>
  <c r="AB10" i="12"/>
  <c r="AB34" i="12" s="1"/>
  <c r="AB40" i="12" s="1"/>
  <c r="AC40" i="12" s="1"/>
  <c r="BB10" i="12"/>
  <c r="BB34" i="12" s="1"/>
  <c r="BB10" i="13"/>
  <c r="BB34" i="13" s="1"/>
  <c r="AH10" i="13"/>
  <c r="AH34" i="13" s="1"/>
  <c r="AH40" i="13" s="1"/>
  <c r="AI40" i="13" s="1"/>
  <c r="AH10" i="12"/>
  <c r="AH34" i="12" s="1"/>
  <c r="AH40" i="12" s="1"/>
  <c r="AI40" i="12" s="1"/>
  <c r="N10" i="13"/>
  <c r="N34" i="13" s="1"/>
  <c r="N10" i="12"/>
  <c r="N34" i="12" s="1"/>
  <c r="X10" i="13"/>
  <c r="X34" i="13" s="1"/>
  <c r="X40" i="13" s="1"/>
  <c r="Y40" i="13" s="1"/>
  <c r="X10" i="12"/>
  <c r="X34" i="12" s="1"/>
  <c r="X40" i="12" s="1"/>
  <c r="Y40" i="12" s="1"/>
  <c r="D10" i="13"/>
  <c r="D34" i="13" s="1"/>
  <c r="D40" i="13" s="1"/>
  <c r="D10" i="12"/>
  <c r="D34" i="12" s="1"/>
  <c r="D40" i="12" s="1"/>
  <c r="AZ10" i="13"/>
  <c r="AZ34" i="13" s="1"/>
  <c r="AZ10" i="12"/>
  <c r="AZ34" i="12" s="1"/>
  <c r="F10" i="13"/>
  <c r="F34" i="13" s="1"/>
  <c r="F40" i="13" s="1"/>
  <c r="F10" i="12"/>
  <c r="F34" i="12" s="1"/>
  <c r="F40" i="12" s="1"/>
  <c r="L10" i="13"/>
  <c r="L34" i="13" s="1"/>
  <c r="L40" i="13" s="1"/>
  <c r="L10" i="12"/>
  <c r="L34" i="12" s="1"/>
  <c r="L40" i="12" s="1"/>
  <c r="Q40" i="12"/>
  <c r="J10" i="13"/>
  <c r="J34" i="13" s="1"/>
  <c r="J40" i="13" s="1"/>
  <c r="K40" i="13" s="1"/>
  <c r="J10" i="12"/>
  <c r="J34" i="12" s="1"/>
  <c r="J40" i="12" s="1"/>
  <c r="K40" i="12" s="1"/>
  <c r="AD10" i="13"/>
  <c r="AD34" i="13" s="1"/>
  <c r="AD40" i="13" s="1"/>
  <c r="AD10" i="12"/>
  <c r="AD34" i="12" s="1"/>
  <c r="AD40" i="12" s="1"/>
  <c r="AE40" i="12" s="1"/>
  <c r="AC67" i="7"/>
  <c r="AQ67" i="7"/>
  <c r="M67" i="7"/>
  <c r="Y67" i="7"/>
  <c r="AU67" i="7"/>
  <c r="E67" i="7"/>
  <c r="AE67" i="7"/>
  <c r="Q67" i="7"/>
  <c r="BE67" i="7"/>
  <c r="K67" i="7"/>
  <c r="BA67" i="7"/>
  <c r="AK67" i="7"/>
  <c r="AW67" i="7"/>
  <c r="G67" i="7"/>
  <c r="W67" i="7"/>
  <c r="BC67" i="7"/>
  <c r="AI67" i="7"/>
  <c r="AO67" i="7"/>
  <c r="BE133" i="7"/>
  <c r="BA39" i="16" l="1"/>
  <c r="BA40" i="13"/>
  <c r="BB40" i="13"/>
  <c r="S10" i="15"/>
  <c r="S34" i="15" s="1"/>
  <c r="S10" i="16"/>
  <c r="S33" i="16" s="1"/>
  <c r="S13" i="14"/>
  <c r="S38" i="14" s="1"/>
  <c r="S10" i="12"/>
  <c r="S34" i="12" s="1"/>
  <c r="K40" i="15"/>
  <c r="BA40" i="15"/>
  <c r="BA44" i="14"/>
  <c r="K10" i="15"/>
  <c r="K34" i="15" s="1"/>
  <c r="K10" i="16"/>
  <c r="K33" i="16" s="1"/>
  <c r="K13" i="14"/>
  <c r="K38" i="14" s="1"/>
  <c r="Q10" i="15"/>
  <c r="Q34" i="15" s="1"/>
  <c r="Q10" i="16"/>
  <c r="Q33" i="16" s="1"/>
  <c r="Q13" i="14"/>
  <c r="Q38" i="14" s="1"/>
  <c r="M44" i="14"/>
  <c r="BC44" i="14"/>
  <c r="G39" i="16"/>
  <c r="BC39" i="16" s="1"/>
  <c r="BB39" i="16"/>
  <c r="G40" i="15"/>
  <c r="BB40" i="15"/>
  <c r="BC10" i="15"/>
  <c r="BC34" i="15" s="1"/>
  <c r="BC10" i="16"/>
  <c r="BC33" i="16" s="1"/>
  <c r="BC13" i="14"/>
  <c r="BC38" i="14" s="1"/>
  <c r="W10" i="15"/>
  <c r="W34" i="15" s="1"/>
  <c r="W10" i="16"/>
  <c r="W33" i="16" s="1"/>
  <c r="W13" i="14"/>
  <c r="W38" i="14" s="1"/>
  <c r="AE10" i="15"/>
  <c r="AE34" i="15" s="1"/>
  <c r="AE10" i="16"/>
  <c r="AE33" i="16" s="1"/>
  <c r="AE13" i="14"/>
  <c r="AE38" i="14" s="1"/>
  <c r="AC10" i="15"/>
  <c r="AC34" i="15" s="1"/>
  <c r="AC10" i="16"/>
  <c r="AC33" i="16" s="1"/>
  <c r="AC13" i="14"/>
  <c r="AC38" i="14" s="1"/>
  <c r="E40" i="15"/>
  <c r="AZ40" i="15"/>
  <c r="M40" i="15"/>
  <c r="BC40" i="15"/>
  <c r="AI10" i="15"/>
  <c r="AI34" i="15" s="1"/>
  <c r="AI10" i="16"/>
  <c r="AI33" i="16" s="1"/>
  <c r="AI13" i="14"/>
  <c r="AI38" i="14" s="1"/>
  <c r="E10" i="15"/>
  <c r="E34" i="15" s="1"/>
  <c r="E10" i="16"/>
  <c r="E33" i="16" s="1"/>
  <c r="E13" i="14"/>
  <c r="E38" i="14" s="1"/>
  <c r="AU10" i="15"/>
  <c r="AU34" i="15" s="1"/>
  <c r="AU10" i="16"/>
  <c r="AU33" i="16" s="1"/>
  <c r="AU13" i="14"/>
  <c r="AU38" i="14" s="1"/>
  <c r="Q44" i="14"/>
  <c r="AO10" i="15"/>
  <c r="AO34" i="15" s="1"/>
  <c r="AO10" i="16"/>
  <c r="AO33" i="16" s="1"/>
  <c r="AO13" i="14"/>
  <c r="AO38" i="14" s="1"/>
  <c r="AZ39" i="16"/>
  <c r="E39" i="16"/>
  <c r="G10" i="15"/>
  <c r="G34" i="15" s="1"/>
  <c r="G10" i="16"/>
  <c r="G33" i="16" s="1"/>
  <c r="G13" i="14"/>
  <c r="G38" i="14" s="1"/>
  <c r="AW10" i="15"/>
  <c r="AW34" i="15" s="1"/>
  <c r="AW10" i="16"/>
  <c r="AW33" i="16" s="1"/>
  <c r="AW13" i="14"/>
  <c r="AW38" i="14" s="1"/>
  <c r="AK10" i="15"/>
  <c r="AK34" i="15" s="1"/>
  <c r="AK10" i="16"/>
  <c r="AK33" i="16" s="1"/>
  <c r="AK13" i="14"/>
  <c r="AK38" i="14" s="1"/>
  <c r="Y10" i="15"/>
  <c r="Y34" i="15" s="1"/>
  <c r="Y10" i="16"/>
  <c r="Y33" i="16" s="1"/>
  <c r="Y13" i="14"/>
  <c r="Y38" i="14" s="1"/>
  <c r="AQ10" i="15"/>
  <c r="AQ34" i="15" s="1"/>
  <c r="AQ10" i="16"/>
  <c r="AQ33" i="16" s="1"/>
  <c r="AQ13" i="14"/>
  <c r="AQ38" i="14" s="1"/>
  <c r="BA10" i="15"/>
  <c r="BA34" i="15" s="1"/>
  <c r="BA10" i="16"/>
  <c r="BA33" i="16" s="1"/>
  <c r="BA13" i="14"/>
  <c r="BA38" i="14" s="1"/>
  <c r="M10" i="15"/>
  <c r="M34" i="15" s="1"/>
  <c r="M10" i="16"/>
  <c r="M33" i="16" s="1"/>
  <c r="M13" i="14"/>
  <c r="M38" i="14" s="1"/>
  <c r="AZ44" i="14"/>
  <c r="E44" i="14"/>
  <c r="G44" i="14"/>
  <c r="BB44" i="14"/>
  <c r="AZ40" i="13"/>
  <c r="BB40" i="12"/>
  <c r="AE40" i="13"/>
  <c r="AO10" i="13"/>
  <c r="AO34" i="13" s="1"/>
  <c r="AO10" i="12"/>
  <c r="AO34" i="12" s="1"/>
  <c r="M10" i="13"/>
  <c r="M34" i="13" s="1"/>
  <c r="M10" i="12"/>
  <c r="M34" i="12" s="1"/>
  <c r="G40" i="12"/>
  <c r="AI10" i="13"/>
  <c r="AI34" i="13" s="1"/>
  <c r="AI10" i="12"/>
  <c r="AI34" i="12" s="1"/>
  <c r="W10" i="13"/>
  <c r="W34" i="13" s="1"/>
  <c r="W10" i="12"/>
  <c r="W34" i="12" s="1"/>
  <c r="AW10" i="13"/>
  <c r="AW34" i="13" s="1"/>
  <c r="AW10" i="12"/>
  <c r="AW34" i="12" s="1"/>
  <c r="K10" i="13"/>
  <c r="K34" i="13" s="1"/>
  <c r="K10" i="12"/>
  <c r="K34" i="12" s="1"/>
  <c r="Q10" i="13"/>
  <c r="Q34" i="13" s="1"/>
  <c r="Q10" i="12"/>
  <c r="Q34" i="12" s="1"/>
  <c r="AU10" i="13"/>
  <c r="AU34" i="13" s="1"/>
  <c r="AU10" i="12"/>
  <c r="AU34" i="12" s="1"/>
  <c r="G40" i="13"/>
  <c r="G10" i="13"/>
  <c r="G34" i="13" s="1"/>
  <c r="G10" i="12"/>
  <c r="G34" i="12" s="1"/>
  <c r="AK10" i="13"/>
  <c r="AK34" i="13" s="1"/>
  <c r="AK10" i="12"/>
  <c r="AK34" i="12" s="1"/>
  <c r="BE10" i="12"/>
  <c r="BE34" i="12" s="1"/>
  <c r="BE10" i="13"/>
  <c r="BE34" i="13" s="1"/>
  <c r="AE10" i="13"/>
  <c r="AE34" i="13" s="1"/>
  <c r="AE10" i="12"/>
  <c r="AE34" i="12" s="1"/>
  <c r="Y10" i="13"/>
  <c r="Y34" i="13" s="1"/>
  <c r="Y10" i="12"/>
  <c r="Y34" i="12" s="1"/>
  <c r="AQ10" i="13"/>
  <c r="AQ34" i="13" s="1"/>
  <c r="AQ10" i="12"/>
  <c r="AQ34" i="12" s="1"/>
  <c r="M40" i="12"/>
  <c r="BA40" i="12"/>
  <c r="AZ40" i="12"/>
  <c r="BC10" i="13"/>
  <c r="BC34" i="13" s="1"/>
  <c r="BC10" i="12"/>
  <c r="BC34" i="12" s="1"/>
  <c r="BA10" i="12"/>
  <c r="BA34" i="12" s="1"/>
  <c r="BA10" i="13"/>
  <c r="BA34" i="13" s="1"/>
  <c r="E10" i="13"/>
  <c r="E34" i="13" s="1"/>
  <c r="E10" i="12"/>
  <c r="E34" i="12" s="1"/>
  <c r="AC10" i="13"/>
  <c r="AC34" i="13" s="1"/>
  <c r="AC10" i="12"/>
  <c r="AC34" i="12" s="1"/>
  <c r="M40" i="13"/>
  <c r="BC40" i="13" l="1"/>
  <c r="BC40" i="12"/>
</calcChain>
</file>

<file path=xl/sharedStrings.xml><?xml version="1.0" encoding="utf-8"?>
<sst xmlns="http://schemas.openxmlformats.org/spreadsheetml/2006/main" count="2228" uniqueCount="479">
  <si>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</si>
  <si>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</si>
  <si>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</si>
  <si>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</si>
  <si>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</si>
  <si>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</si>
  <si>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</si>
  <si>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</si>
  <si>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</si>
  <si>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</si>
  <si>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</si>
  <si>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</si>
  <si>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</si>
  <si>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</si>
  <si>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</si>
  <si>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</si>
  <si>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</si>
  <si>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</si>
  <si>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</si>
  <si>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</si>
  <si>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SZÁMONKÉRÉSEK ÖSSZESÍTŐ</t>
  </si>
  <si>
    <t>Aláírás (A)</t>
  </si>
  <si>
    <t>Beszámoló (B)</t>
  </si>
  <si>
    <t>Alapvizsga (AV)</t>
  </si>
  <si>
    <t>FÉLÉVENKÉNT SZÁMONKÉRÉSEK ÖSSZESEN:</t>
  </si>
  <si>
    <t>heti tanóra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</si>
  <si>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</si>
  <si>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</si>
  <si>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</si>
  <si>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</si>
  <si>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</si>
  <si>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KV</t>
  </si>
  <si>
    <t>Kollokvium (K)</t>
  </si>
  <si>
    <t>Kollokvium (((zárvizsga tárgy((K(Z)))</t>
  </si>
  <si>
    <t>7.</t>
  </si>
  <si>
    <t>8.</t>
  </si>
  <si>
    <t>számonkérés</t>
  </si>
  <si>
    <t>heti kontaktóra</t>
  </si>
  <si>
    <t>félévi összes</t>
  </si>
  <si>
    <t>összes</t>
  </si>
  <si>
    <t>X</t>
  </si>
  <si>
    <t xml:space="preserve"> SZAKON ÖSSZESEN</t>
  </si>
  <si>
    <t>ÖSSZES TANÓRARENDI KONTAKTÓRA</t>
  </si>
  <si>
    <t>elmélet + gyakorlat heti összes tanóra</t>
  </si>
  <si>
    <t>KR</t>
  </si>
  <si>
    <t xml:space="preserve">számonkérés   </t>
  </si>
  <si>
    <t xml:space="preserve">számonkérés    </t>
  </si>
  <si>
    <t>TÁRGYFELELŐS SZERVEZETI EGYSÉG</t>
  </si>
  <si>
    <t>TÁRGYFELELŐS SZEMÉLY</t>
  </si>
  <si>
    <t>Szabadon választható tantárgyak (lista)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</si>
  <si>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</si>
  <si>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</si>
  <si>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</si>
  <si>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</si>
  <si>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</si>
  <si>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</si>
  <si>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</si>
  <si>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</si>
  <si>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</si>
  <si>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</si>
  <si>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</si>
  <si>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</si>
  <si>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</si>
  <si>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</si>
  <si>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Szakharcászat</t>
  </si>
  <si>
    <t>Digitális technika HT</t>
  </si>
  <si>
    <t>Gépelemek II.</t>
  </si>
  <si>
    <t>Gyártástechnológia</t>
  </si>
  <si>
    <t>Rendszerben tartás I.</t>
  </si>
  <si>
    <t>Belsőégésű motorok és vezérlésük</t>
  </si>
  <si>
    <t>Harc- és gépjárművek szerkezete I.</t>
  </si>
  <si>
    <t>Üzemanyag ellátó rendszerek L</t>
  </si>
  <si>
    <t>Harc- és gépjárművek szerkezete II.</t>
  </si>
  <si>
    <t>Rendszerben tartás II. L</t>
  </si>
  <si>
    <t>Harcjármű típusismeret</t>
  </si>
  <si>
    <t>ÉÉ</t>
  </si>
  <si>
    <t>Közös közszolgálati gyakorlat</t>
  </si>
  <si>
    <t>Lövészfegyver anyagismeret</t>
  </si>
  <si>
    <t>Általános lövegszerkezettan</t>
  </si>
  <si>
    <t>Üzembentartás  FV I.</t>
  </si>
  <si>
    <t>Fegyverzettechnikai biztosítás</t>
  </si>
  <si>
    <t>Üzembentartás FV II.</t>
  </si>
  <si>
    <t>HSN és rakétatechnikai eszközök anyagismerete</t>
  </si>
  <si>
    <t>Szakmai szabályismeret FV</t>
  </si>
  <si>
    <t>ÉÉ(Z)</t>
  </si>
  <si>
    <t>HKHDTA03</t>
  </si>
  <si>
    <t>HKHDTA10</t>
  </si>
  <si>
    <t>HKHDTA12</t>
  </si>
  <si>
    <t>HKHDTA16</t>
  </si>
  <si>
    <t>HKHDTA18</t>
  </si>
  <si>
    <t>HKHDTA22</t>
  </si>
  <si>
    <t>K(Z)</t>
  </si>
  <si>
    <t>GYJ</t>
  </si>
  <si>
    <t>HKHPKA100</t>
  </si>
  <si>
    <t>Közgazdaságtan I.</t>
  </si>
  <si>
    <t>HK925A120</t>
  </si>
  <si>
    <t>Közgazdaságtan II.</t>
  </si>
  <si>
    <t>HK925A131</t>
  </si>
  <si>
    <t>HKHFKTA03</t>
  </si>
  <si>
    <t>Hadtörténelem</t>
  </si>
  <si>
    <t>HK925A141</t>
  </si>
  <si>
    <t>Szabadon választható 4.</t>
  </si>
  <si>
    <t>A</t>
  </si>
  <si>
    <t>Szakmai Gyakorlat</t>
  </si>
  <si>
    <t>Dr. Tóth Bence</t>
  </si>
  <si>
    <t>Dr. Gyarmati József</t>
  </si>
  <si>
    <t>Dr. Vég Róbert László</t>
  </si>
  <si>
    <t>Dr. Gávay György Viktor</t>
  </si>
  <si>
    <t>Karbantartás és javításszervezés L</t>
  </si>
  <si>
    <t>Anyagismeret</t>
  </si>
  <si>
    <t>Méréstechnika L</t>
  </si>
  <si>
    <t>Javítástechnológia</t>
  </si>
  <si>
    <t>Machine element design</t>
  </si>
  <si>
    <t>Harcjármű fedélzeti rendszerek L</t>
  </si>
  <si>
    <t>Harcjármű vezetés</t>
  </si>
  <si>
    <t>Korszerű harc- és gépjárművek a modern kor háborúiban</t>
  </si>
  <si>
    <t>Korszerű lőfegyverek és tüzérség a modern kor háborúiban</t>
  </si>
  <si>
    <t>Korszerű robotok a modern kor háborúiban</t>
  </si>
  <si>
    <t>HKHDTA05</t>
  </si>
  <si>
    <t>HKHDTA32</t>
  </si>
  <si>
    <t>HKHDTA45</t>
  </si>
  <si>
    <t>HKHDTA39</t>
  </si>
  <si>
    <t>HKHDTA33</t>
  </si>
  <si>
    <t>HKHDTA34</t>
  </si>
  <si>
    <t>Szakmai szabályismeret PC</t>
  </si>
  <si>
    <t>HKHDTA15</t>
  </si>
  <si>
    <t>Ballisztikai alapismeretek</t>
  </si>
  <si>
    <t>HKHDTA23</t>
  </si>
  <si>
    <t>Gépjármű villamos berendezések</t>
  </si>
  <si>
    <t>HKHDTA35</t>
  </si>
  <si>
    <t>HKHDTA36</t>
  </si>
  <si>
    <t>Optika</t>
  </si>
  <si>
    <t>Gépjármű diagnosztika L</t>
  </si>
  <si>
    <t>HKHDTA37</t>
  </si>
  <si>
    <t>Lőszer anyagismeret L</t>
  </si>
  <si>
    <t>HKHDTA38</t>
  </si>
  <si>
    <t>HKHDTA40</t>
  </si>
  <si>
    <t>HKHDTA41</t>
  </si>
  <si>
    <t>HKHDTA42</t>
  </si>
  <si>
    <t>HKHDTA43</t>
  </si>
  <si>
    <t>HKÖMTA800</t>
  </si>
  <si>
    <t>HKÖMTA611</t>
  </si>
  <si>
    <t>HKHPKA16</t>
  </si>
  <si>
    <t>HK925A194</t>
  </si>
  <si>
    <t>HKHPKA524</t>
  </si>
  <si>
    <t>Pénzügyek II. (Vállalati pénzügyek I.)</t>
  </si>
  <si>
    <t>HKHPKA525</t>
  </si>
  <si>
    <t>Pénzügyek III. (Vállalati pénzügyek II.)</t>
  </si>
  <si>
    <t>HKHPKA523</t>
  </si>
  <si>
    <t>HKHPKA526</t>
  </si>
  <si>
    <t>Pénzügyek IV. (Adózás, társadalombiztosítás)</t>
  </si>
  <si>
    <t>Számvitel I. (Alapok)</t>
  </si>
  <si>
    <t>HKHPKA104</t>
  </si>
  <si>
    <t>Gazdálkodás és menedzsment</t>
  </si>
  <si>
    <t>Ellátó alegységek vezetése</t>
  </si>
  <si>
    <t>HKHPKA502</t>
  </si>
  <si>
    <t>Pénzügyi gazdasági elemzés</t>
  </si>
  <si>
    <t>Katonai ellátás- és szolgáltatásmenedzsment</t>
  </si>
  <si>
    <t>HKHPKA107</t>
  </si>
  <si>
    <t>Katonai erőforrás- és környezetgazdaságtan</t>
  </si>
  <si>
    <t>HKHPKA507</t>
  </si>
  <si>
    <t>Katonai gazdálkodás HA</t>
  </si>
  <si>
    <t>Ruházati ellátás</t>
  </si>
  <si>
    <t>Üzemanyag ellátás</t>
  </si>
  <si>
    <t>Élelmezési ellátás</t>
  </si>
  <si>
    <t>HKHPKA114</t>
  </si>
  <si>
    <t>Elhelyezési-, humán- és térképanyag ellátás</t>
  </si>
  <si>
    <t>NATO informatika</t>
  </si>
  <si>
    <t>HKHPKA117</t>
  </si>
  <si>
    <t>Beszerzési ismeretek</t>
  </si>
  <si>
    <t>Katonai pénzügyi ellátás I.</t>
  </si>
  <si>
    <t>HKHPKA508</t>
  </si>
  <si>
    <t>Számvitel II. (Költségvetési számvitel I.)</t>
  </si>
  <si>
    <t>Pénzügyi-gazdasági ellenőrzés alapjai</t>
  </si>
  <si>
    <t>Katonai pénzügyi ellátás II.</t>
  </si>
  <si>
    <t>HKHPKA509</t>
  </si>
  <si>
    <t>Számvitel III. (Költségvetési számvitel II.)</t>
  </si>
  <si>
    <t>HKHPKA514</t>
  </si>
  <si>
    <t>Költségvetési elemzés-ellenőrzés</t>
  </si>
  <si>
    <t>HKHPKA515</t>
  </si>
  <si>
    <t>Az MH készenléti fokozatainak pénzügyi biztosítása</t>
  </si>
  <si>
    <t>HKHPKA516</t>
  </si>
  <si>
    <t>Szakellenőrzés</t>
  </si>
  <si>
    <t>HKHPKA517</t>
  </si>
  <si>
    <t>Katonai pénzügyi informatika</t>
  </si>
  <si>
    <t>Világgazdaság rendszerének működési alapjai</t>
  </si>
  <si>
    <t>HKHPKA124</t>
  </si>
  <si>
    <t>Vállalati információs rendszerek</t>
  </si>
  <si>
    <t>Hadtáp, Pénzügyi és Katonai Közlekedési Tanszék</t>
  </si>
  <si>
    <t>Dr. Fülöp Katalin</t>
  </si>
  <si>
    <t>Dr. Szászi Gábor</t>
  </si>
  <si>
    <t>Győrfyné Dr. Kukoda Andrea</t>
  </si>
  <si>
    <t>Dr. Taksás Balázs</t>
  </si>
  <si>
    <t>Természettudományi Tanszék</t>
  </si>
  <si>
    <t>Katonai Vezetéstudományi és Közismereti Tanszék</t>
  </si>
  <si>
    <t>Dr. Pap Andrea</t>
  </si>
  <si>
    <t>Szajkó Gyula</t>
  </si>
  <si>
    <t>Dr. Kenessei Zsolt</t>
  </si>
  <si>
    <t>Dr. Kiss Gabriella</t>
  </si>
  <si>
    <t>Idegennyelvi és Szaknyelvi Lektorátus</t>
  </si>
  <si>
    <t>Dr. Venekei József</t>
  </si>
  <si>
    <t>Dr. Sári Gábor</t>
  </si>
  <si>
    <t>Dr. Hutkai Zsuzsanna</t>
  </si>
  <si>
    <t>Dr. Derzsényi Attila</t>
  </si>
  <si>
    <t>Dr. Szabó Ildikó</t>
  </si>
  <si>
    <t>Dr. Gregóczky Etelka</t>
  </si>
  <si>
    <t>Dr. Boldizsár Gábor</t>
  </si>
  <si>
    <t>HKHPKA529</t>
  </si>
  <si>
    <t>Katonai alapfelkészítés</t>
  </si>
  <si>
    <t>Dr. Fábos Róbert</t>
  </si>
  <si>
    <t>Szakdolgozat védés KÖ</t>
  </si>
  <si>
    <t>HKHPKA398</t>
  </si>
  <si>
    <t>Záróvizsga KÖ</t>
  </si>
  <si>
    <t>HKHPKA399</t>
  </si>
  <si>
    <t>Szállító alegységek vezetése II.</t>
  </si>
  <si>
    <t>HKHPKA322</t>
  </si>
  <si>
    <t>Katonai szállításszervezés III.</t>
  </si>
  <si>
    <t xml:space="preserve">Közlekedési-szállító alegységek műveleti alkalmazása II. </t>
  </si>
  <si>
    <t>HKHPKA320</t>
  </si>
  <si>
    <t>Katonai gazdálkodás KÖ</t>
  </si>
  <si>
    <t>Katonai szállításszervezés II.</t>
  </si>
  <si>
    <t>HKHPKA318</t>
  </si>
  <si>
    <t>Közlekedési-szállító alegységek műveleti alkalmazása I.</t>
  </si>
  <si>
    <t>HKHPKA315</t>
  </si>
  <si>
    <t>HKHPKA314</t>
  </si>
  <si>
    <t>Katonai közlekedési informatika</t>
  </si>
  <si>
    <t>HKHPKA313</t>
  </si>
  <si>
    <t>Katonai szállításszervezés I.</t>
  </si>
  <si>
    <t>Közlekedési folyamatok szabályozási rendszere II.</t>
  </si>
  <si>
    <t>HKHPKA311</t>
  </si>
  <si>
    <t>Katonai szállító járművek II.</t>
  </si>
  <si>
    <t>HKHPKA310</t>
  </si>
  <si>
    <t>Katonai közlekedés üzemtana</t>
  </si>
  <si>
    <t>Közlekedési technika</t>
  </si>
  <si>
    <t>HKHPKA307</t>
  </si>
  <si>
    <t>Siposné Prof. Dr. Kecskeméti Klára</t>
  </si>
  <si>
    <t>Közlekedési hálózatok</t>
  </si>
  <si>
    <t>Közlekedési folyamatok szabályozási rendszere I.</t>
  </si>
  <si>
    <t>Teljes idejű képzésben, nappali munkarend szerint tanuló hallgatók részére</t>
  </si>
  <si>
    <t>KATONAI KÖZLEKEDÉSI SPECIALIZÁCIÓ</t>
  </si>
  <si>
    <t>HKHPKA380</t>
  </si>
  <si>
    <t xml:space="preserve">Közlekedésbiztonság </t>
  </si>
  <si>
    <t>HKHPKA381</t>
  </si>
  <si>
    <t>Fenntarthatóság a katonai logisztikában</t>
  </si>
  <si>
    <t>Nyitrai Mihály</t>
  </si>
  <si>
    <t>HKHPKA382</t>
  </si>
  <si>
    <t xml:space="preserve">Közlekedéspolitika </t>
  </si>
  <si>
    <t>HKHPKA383</t>
  </si>
  <si>
    <t>Intelligens közlekedési rendszer</t>
  </si>
  <si>
    <t>HKHPKA384</t>
  </si>
  <si>
    <t>Logisztikai műveletek tervezése</t>
  </si>
  <si>
    <t>HKHPKA385</t>
  </si>
  <si>
    <t>NATO informatikai rendszerek</t>
  </si>
  <si>
    <t>Dr. Nagy Imre</t>
  </si>
  <si>
    <t>Dr. Horváth István</t>
  </si>
  <si>
    <t>Mechanika LOG 2</t>
  </si>
  <si>
    <t>Mechanika LOG 1</t>
  </si>
  <si>
    <t>Matematika LOG 2</t>
  </si>
  <si>
    <t>Valószínűségszámítás LOG</t>
  </si>
  <si>
    <t>HK925A190</t>
  </si>
  <si>
    <t>Döntéselőkészítés matematikai alapjai LOG</t>
  </si>
  <si>
    <t>HK925A191</t>
  </si>
  <si>
    <t>Mathematical Fundamentals of Decision Theory LOG</t>
  </si>
  <si>
    <t>HK925A192</t>
  </si>
  <si>
    <t>Számítógépes vizualizáció és problémamegoldás LOG</t>
  </si>
  <si>
    <t>HK925A193</t>
  </si>
  <si>
    <t>Computer visualisation and problem solving LOG</t>
  </si>
  <si>
    <t>HK925A195</t>
  </si>
  <si>
    <t>Probability theory LOG</t>
  </si>
  <si>
    <t>KATONAI LOGISZTIKA ALAPKÉPZÉSI SZAK</t>
  </si>
  <si>
    <t>Záróvizsga PÜ</t>
  </si>
  <si>
    <t>Szakdolgozat védés PÜ</t>
  </si>
  <si>
    <t>Záróvizsga HA</t>
  </si>
  <si>
    <t>Szakdolgozat védés HA</t>
  </si>
  <si>
    <t>Haditechnikai Tanszék</t>
  </si>
  <si>
    <t>HKHPKA121</t>
  </si>
  <si>
    <t>HKHPKA120</t>
  </si>
  <si>
    <t>HKHPKA521</t>
  </si>
  <si>
    <t>HKHPKA520</t>
  </si>
  <si>
    <t>HKHPKA724</t>
  </si>
  <si>
    <t>Basic knowledge of world economic system</t>
  </si>
  <si>
    <t>HKHPKA703</t>
  </si>
  <si>
    <t>Defense Economics</t>
  </si>
  <si>
    <t>HKHPKA701</t>
  </si>
  <si>
    <t>Basics of Finance</t>
  </si>
  <si>
    <t xml:space="preserve">Dr. Prókainé dr. Kovács Tímea </t>
  </si>
  <si>
    <t>Katonai Testnevelési és Sportközpont</t>
  </si>
  <si>
    <t>Molnár Imre</t>
  </si>
  <si>
    <t>Összhaderőnemi Műveleti Tanszék</t>
  </si>
  <si>
    <t>Dr. Szabó László István</t>
  </si>
  <si>
    <t>Államtudomámyi és Nemzetközi Tanulmányok Kar</t>
  </si>
  <si>
    <t>Dr. Hörcher Ferenc</t>
  </si>
  <si>
    <t xml:space="preserve">Dr. Hatos Pál </t>
  </si>
  <si>
    <t xml:space="preserve">Dr. Boda Mihály </t>
  </si>
  <si>
    <t>Hadtörténelmi, Filozófiai és Kultúrtörténeti Tanszék</t>
  </si>
  <si>
    <t>Rendészettudományi Kar, Rendészeti Vezetéstudományi Tanszék</t>
  </si>
  <si>
    <t>Dr. Kovács Gábor</t>
  </si>
  <si>
    <t>Dr. Négyesi Lajos</t>
  </si>
  <si>
    <t>NKE HHK Honvédelmi Jogi és Igazgatási Tanszék</t>
  </si>
  <si>
    <t xml:space="preserve">Dr. Petruska Ferenc </t>
  </si>
  <si>
    <t xml:space="preserve">Magyar István </t>
  </si>
  <si>
    <t>Lövészdandár logisztikai támogatásának alapjai</t>
  </si>
  <si>
    <t>Gazdasági- és pénzügyi jog alapjai</t>
  </si>
  <si>
    <t>Záróvizsga Pc</t>
  </si>
  <si>
    <t>Szakdolgozat védés Pc</t>
  </si>
  <si>
    <t>HKHDTA102</t>
  </si>
  <si>
    <t>HKHDTA103</t>
  </si>
  <si>
    <t>Záróvizsga Fe</t>
  </si>
  <si>
    <t>Szakdolgozat védés Fe</t>
  </si>
  <si>
    <t>HKHDTA104</t>
  </si>
  <si>
    <t>HKHDTA105</t>
  </si>
  <si>
    <t xml:space="preserve">Prof. Dr. Csikány Tamás </t>
  </si>
  <si>
    <t>HKHFKTA08</t>
  </si>
  <si>
    <t>Ludovika Szabadegyetem</t>
  </si>
  <si>
    <t>HKHPKA713</t>
  </si>
  <si>
    <t>Military Logistics</t>
  </si>
  <si>
    <t>HKHDTA25</t>
  </si>
  <si>
    <t>HKHDTA27</t>
  </si>
  <si>
    <t>HKHDTA30</t>
  </si>
  <si>
    <t>Korszerű repülőgépek a modern kor háborúiban</t>
  </si>
  <si>
    <t>Szakmai angol STANAG 3</t>
  </si>
  <si>
    <t>HKISZLA311</t>
  </si>
  <si>
    <t>HKISZLA313</t>
  </si>
  <si>
    <t xml:space="preserve">Francia középfokú kommunikációs készség fejlesztése </t>
  </si>
  <si>
    <t>HKISZLA312</t>
  </si>
  <si>
    <t xml:space="preserve">Német középfokú kommunikációs készség fejlesztése </t>
  </si>
  <si>
    <t>Katonai testnevelés II.</t>
  </si>
  <si>
    <t>Katonai testnevelés III.</t>
  </si>
  <si>
    <t>Katonai testnevelés IV.</t>
  </si>
  <si>
    <t>Katonai testnevelés V.</t>
  </si>
  <si>
    <t>Katonai testnevelés VI.</t>
  </si>
  <si>
    <t>Katonai testnevelés VII.</t>
  </si>
  <si>
    <t>Költségvetési számvitel</t>
  </si>
  <si>
    <t>RRVTB06</t>
  </si>
  <si>
    <t>HKHDTA53</t>
  </si>
  <si>
    <t>HKHPKA125</t>
  </si>
  <si>
    <t>HKHPKA530</t>
  </si>
  <si>
    <t>STANAG 2 nyelvvizsga kritérium</t>
  </si>
  <si>
    <t>HKISZLA118</t>
  </si>
  <si>
    <t>HKISZLA113</t>
  </si>
  <si>
    <t>Szakmai Angol 3 (Katonai)</t>
  </si>
  <si>
    <t>Szakmai Angol 4 (Katonai)</t>
  </si>
  <si>
    <t>Szakmai Angol 5 (Katonai)</t>
  </si>
  <si>
    <t>HKISZLA114</t>
  </si>
  <si>
    <t>HKISZLA115</t>
  </si>
  <si>
    <t>Szakmai Angol 2 (Katonai)</t>
  </si>
  <si>
    <t>HKÖMTA901</t>
  </si>
  <si>
    <t>HKÖMTA902</t>
  </si>
  <si>
    <t>Egységes Gyalogostiszti felkészítés I.</t>
  </si>
  <si>
    <t>HKÖMTA903</t>
  </si>
  <si>
    <t>Egységes Gyalogostiszti felkészítés II.</t>
  </si>
  <si>
    <t>HKÖMTA904</t>
  </si>
  <si>
    <t>Egységes Gyalogostiszti felkészítés III.</t>
  </si>
  <si>
    <t>HKTSKA12</t>
  </si>
  <si>
    <t>HKTSKA13</t>
  </si>
  <si>
    <t>HKTSKA14</t>
  </si>
  <si>
    <t>HKTSKA15</t>
  </si>
  <si>
    <t>HKTSKA16</t>
  </si>
  <si>
    <t>HKTSKA17</t>
  </si>
  <si>
    <t>HKTSKA18</t>
  </si>
  <si>
    <t xml:space="preserve">Civilizációnk kihívásai </t>
  </si>
  <si>
    <t>Gyalogos Lövész alapozó felkészítés</t>
  </si>
  <si>
    <t>HKISZLA112</t>
  </si>
  <si>
    <t>Katonai Testnevelés VIII.</t>
  </si>
  <si>
    <t>Szakdolgozat készítés</t>
  </si>
  <si>
    <t>Alapkiképzés módszertana</t>
  </si>
  <si>
    <t>HKHPKA326</t>
  </si>
  <si>
    <t>A logisztika alapjai</t>
  </si>
  <si>
    <t>ÁÁJTB06</t>
  </si>
  <si>
    <t>Nemzetközi feladatok pénzügyi biztosítása</t>
  </si>
  <si>
    <t>Anyagmozgatás-raktározás-csomagolás</t>
  </si>
  <si>
    <t xml:space="preserve">Békefenntartói ismeretek </t>
  </si>
  <si>
    <t xml:space="preserve">HKHPKA27 </t>
  </si>
  <si>
    <t xml:space="preserve">Multinational Solutions in Support to Operations </t>
  </si>
  <si>
    <t>HKHPKA714</t>
  </si>
  <si>
    <t>Gulyás György</t>
  </si>
  <si>
    <t xml:space="preserve">Hadijog és honvédelmi jog   </t>
  </si>
  <si>
    <t xml:space="preserve">HKHJITA084  </t>
  </si>
  <si>
    <t>HKHDTA56</t>
  </si>
  <si>
    <t>HKHDTA57</t>
  </si>
  <si>
    <t>HKHDTA54</t>
  </si>
  <si>
    <t>HKHDTA55</t>
  </si>
  <si>
    <t>Katonai vezetés alapjai</t>
  </si>
  <si>
    <t>HADTÁP SZAKIRÁNY</t>
  </si>
  <si>
    <t>KATONAI KÖZLEKEDÉSI SZAKIRÁNY</t>
  </si>
  <si>
    <t>HADITECHNIKAI SZAKIRÁNY (páncélos- és gépjárműtechnikai modul)</t>
  </si>
  <si>
    <t>HADITECHNIKAI SZAKIRÁNY (fegyverzettechnikai modul)</t>
  </si>
  <si>
    <t>KATONAI PÉNZÜGYI SZAKIRÁNY</t>
  </si>
  <si>
    <t>érvényes 2024/2025-ös tanévtől felmenő rendszerben.</t>
  </si>
  <si>
    <t>Lövészzászlóalj műveleteinek logisztikai támogatása</t>
  </si>
  <si>
    <t>Üzemfenntartás</t>
  </si>
  <si>
    <t xml:space="preserve">Staitisztika </t>
  </si>
  <si>
    <t>Gyj(Z)</t>
  </si>
  <si>
    <t>Pénzügyi és államháztartási ismeretek</t>
  </si>
  <si>
    <t>GY(Z)</t>
  </si>
  <si>
    <t>Hadtáp anyagismeret és szaktechnika</t>
  </si>
  <si>
    <t>Hadtáp szakharcászat I.</t>
  </si>
  <si>
    <t>Hadtáp szakharcászat II.</t>
  </si>
  <si>
    <t>Adózás és Társadalombiztosítás</t>
  </si>
  <si>
    <t>Szállító alegységek vezetése I. Plusz a gyakorlat</t>
  </si>
  <si>
    <t>Szabadon választható 5.</t>
  </si>
  <si>
    <t>Haditechnikai műszaki alapismeretek</t>
  </si>
  <si>
    <t>Alkalmazott mechanika</t>
  </si>
  <si>
    <t>Elektrotechnika HT II</t>
  </si>
  <si>
    <t>Gépjárművek és biztonságtechnikája</t>
  </si>
  <si>
    <t>Csapatgyakoroltatás 1.</t>
  </si>
  <si>
    <t>Csapatgyakoroltatás 2.</t>
  </si>
  <si>
    <t>Logisztikai támogatás alapjai</t>
  </si>
  <si>
    <t>Ludovika Fesztivál Szabadegyetem</t>
  </si>
  <si>
    <t>LFSZEB01</t>
  </si>
  <si>
    <t>Dr. Zentai Károly</t>
  </si>
  <si>
    <t>HKHPKA29</t>
  </si>
  <si>
    <t>HKHPKA30</t>
  </si>
  <si>
    <t>HKHPKA128</t>
  </si>
  <si>
    <t>HKHPKA31</t>
  </si>
  <si>
    <t>HKHPKA32</t>
  </si>
  <si>
    <t>HKHPKA33</t>
  </si>
  <si>
    <t>HKHPKA130</t>
  </si>
  <si>
    <t>HKHPKA129</t>
  </si>
  <si>
    <t>HKHPKA533</t>
  </si>
  <si>
    <t>HKHPKA534</t>
  </si>
  <si>
    <t>HKHPKA123</t>
  </si>
  <si>
    <t>HKHPKA131</t>
  </si>
  <si>
    <t>HKHPKA118</t>
  </si>
  <si>
    <t>HKHPKA119</t>
  </si>
  <si>
    <t>HKHPKA132</t>
  </si>
  <si>
    <t>HKHPKA133</t>
  </si>
  <si>
    <t>HKHPKA134</t>
  </si>
  <si>
    <t>HKHPKA135</t>
  </si>
  <si>
    <t>HKHPKA519</t>
  </si>
  <si>
    <t>HKHPKA522</t>
  </si>
  <si>
    <t>Pénzügyi és államháztartási ismeretek II.</t>
  </si>
  <si>
    <t>HKHPKA535</t>
  </si>
  <si>
    <t>HKHPKA536</t>
  </si>
  <si>
    <t>HKHPKA537</t>
  </si>
  <si>
    <t>HKHPKA329</t>
  </si>
  <si>
    <t>HKHPKA330</t>
  </si>
  <si>
    <t>HKHPKA331</t>
  </si>
  <si>
    <t>HKHPKA332</t>
  </si>
  <si>
    <t>HKHPKA333</t>
  </si>
  <si>
    <t>HKHPKA334</t>
  </si>
  <si>
    <t>Haditechnika Tanszék</t>
  </si>
  <si>
    <t>Prof. Dr. Nyikos Györgyi</t>
  </si>
  <si>
    <t>Katonai szállító járművek I.</t>
  </si>
  <si>
    <t>HKHPKA335</t>
  </si>
  <si>
    <t>HKHPKA336</t>
  </si>
  <si>
    <t>HK925A111</t>
  </si>
  <si>
    <t>Döntéselőkészítési módszerek LG</t>
  </si>
  <si>
    <t>HK925A142</t>
  </si>
  <si>
    <t>Matematika LG 1</t>
  </si>
  <si>
    <t>HKHDTA58</t>
  </si>
  <si>
    <t>HKHDTA59</t>
  </si>
  <si>
    <t>HKHDTA60</t>
  </si>
  <si>
    <t>HKHDTA61</t>
  </si>
  <si>
    <t>Dr. Hegedús Ernő</t>
  </si>
  <si>
    <t>Végvári Zsolt</t>
  </si>
  <si>
    <t>HKHDTA62</t>
  </si>
  <si>
    <t>HKHDTA63</t>
  </si>
  <si>
    <t>HKHDTA64</t>
  </si>
  <si>
    <t>HKHDTA65</t>
  </si>
  <si>
    <t>HKHDTA66</t>
  </si>
  <si>
    <t>HKHDTA67</t>
  </si>
  <si>
    <t>Sebők István</t>
  </si>
  <si>
    <t xml:space="preserve">HKHFKTA20 </t>
  </si>
  <si>
    <t>Katonai vezetői döntéshozatal</t>
  </si>
  <si>
    <t>Katonai vezetői gyakorlati felkészítés</t>
  </si>
  <si>
    <t>HKMTTA14</t>
  </si>
  <si>
    <t>Idegen hadseregek-ismerete és drón felhasználás</t>
  </si>
  <si>
    <t>Közlekedési rendszer védelmi felkészítése</t>
  </si>
  <si>
    <t>Dr. Szászi Gábor (PhD)</t>
  </si>
  <si>
    <t>HKHPKA34</t>
  </si>
  <si>
    <t>HKKVKA05</t>
  </si>
  <si>
    <t>Vallás és kultusz a Római Birodalomban</t>
  </si>
  <si>
    <t>Magyar katonaköltők és - írók</t>
  </si>
  <si>
    <t>A Biblia kultúrtörténeti hatása a nyugati világban</t>
  </si>
  <si>
    <t>ÁÁJTV28</t>
  </si>
  <si>
    <t>ÁÁJTV29</t>
  </si>
  <si>
    <t>ÁÁJTV27</t>
  </si>
  <si>
    <t>HKKVTA04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</si>
</sst>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60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3"/>
      <name val="Arial CE"/>
      <charset val="238"/>
    </font>
    <font>
      <b/>
      <i/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sz val="12"/>
      <color rgb="FF00B050"/>
      <name val="Arial Narrow"/>
      <family val="2"/>
      <charset val="238"/>
    </font>
    <font>
      <sz val="10"/>
      <color rgb="FF00B050"/>
      <name val="Arial CE"/>
      <charset val="238"/>
    </font>
    <font>
      <b/>
      <sz val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Arial Narrow"/>
      <family val="2"/>
      <charset val="238"/>
    </font>
    <font>
      <i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0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Arial Narrow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B0F0"/>
        <bgColor indexed="64"/>
      </patternFill>
    </fill>
  </fills>
  <borders count="1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</borders>
  <cellStyleXfs count="5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7" borderId="1" applyNumberFormat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164" fontId="35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35" fillId="17" borderId="7" applyNumberForma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5" fillId="4" borderId="0" applyNumberFormat="0" applyBorder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8" fillId="0" borderId="0"/>
    <xf numFmtId="0" fontId="22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23" borderId="0" applyNumberFormat="0" applyBorder="0" applyAlignment="0" applyProtection="0"/>
    <xf numFmtId="0" fontId="21" fillId="22" borderId="1" applyNumberFormat="0" applyAlignment="0" applyProtection="0"/>
    <xf numFmtId="9" fontId="35" fillId="0" borderId="0" applyFill="0" applyBorder="0" applyAlignment="0" applyProtection="0"/>
    <xf numFmtId="0" fontId="37" fillId="0" borderId="0"/>
    <xf numFmtId="0" fontId="4" fillId="0" borderId="0"/>
    <xf numFmtId="0" fontId="3" fillId="0" borderId="0"/>
    <xf numFmtId="0" fontId="40" fillId="0" borderId="0"/>
    <xf numFmtId="0" fontId="35" fillId="0" borderId="0"/>
    <xf numFmtId="0" fontId="2" fillId="0" borderId="0"/>
    <xf numFmtId="0" fontId="1" fillId="0" borderId="0"/>
  </cellStyleXfs>
  <cellXfs count="506">
    <xf numFmtId="0" fontId="0" fillId="0" borderId="0" xfId="0"/>
    <xf numFmtId="0" fontId="23" fillId="0" borderId="0" xfId="40" applyFont="1" applyAlignment="1">
      <alignment horizontal="left"/>
    </xf>
    <xf numFmtId="0" fontId="18" fillId="0" borderId="0" xfId="40"/>
    <xf numFmtId="0" fontId="28" fillId="4" borderId="12" xfId="40" applyFont="1" applyFill="1" applyBorder="1" applyAlignment="1" applyProtection="1">
      <alignment horizontal="center"/>
    </xf>
    <xf numFmtId="0" fontId="29" fillId="4" borderId="13" xfId="40" applyFont="1" applyFill="1" applyBorder="1" applyProtection="1"/>
    <xf numFmtId="0" fontId="31" fillId="0" borderId="0" xfId="40" applyFont="1"/>
    <xf numFmtId="1" fontId="23" fillId="4" borderId="19" xfId="40" applyNumberFormat="1" applyFont="1" applyFill="1" applyBorder="1" applyAlignment="1" applyProtection="1">
      <alignment horizontal="center"/>
    </xf>
    <xf numFmtId="1" fontId="23" fillId="4" borderId="16" xfId="40" applyNumberFormat="1" applyFont="1" applyFill="1" applyBorder="1" applyAlignment="1" applyProtection="1">
      <alignment horizontal="center"/>
    </xf>
    <xf numFmtId="1" fontId="23" fillId="4" borderId="17" xfId="40" applyNumberFormat="1" applyFont="1" applyFill="1" applyBorder="1" applyAlignment="1" applyProtection="1">
      <alignment horizontal="center"/>
    </xf>
    <xf numFmtId="1" fontId="23" fillId="4" borderId="21" xfId="40" applyNumberFormat="1" applyFont="1" applyFill="1" applyBorder="1" applyAlignment="1" applyProtection="1">
      <alignment horizontal="center" vertical="center" shrinkToFit="1"/>
    </xf>
    <xf numFmtId="0" fontId="29" fillId="4" borderId="23" xfId="40" applyFont="1" applyFill="1" applyBorder="1" applyAlignment="1" applyProtection="1">
      <alignment horizontal="left"/>
    </xf>
    <xf numFmtId="0" fontId="29" fillId="4" borderId="10" xfId="40" applyFont="1" applyFill="1" applyBorder="1" applyProtection="1"/>
    <xf numFmtId="0" fontId="25" fillId="4" borderId="25" xfId="40" applyFont="1" applyFill="1" applyBorder="1" applyAlignment="1" applyProtection="1">
      <alignment horizontal="center"/>
    </xf>
    <xf numFmtId="0" fontId="32" fillId="4" borderId="26" xfId="40" applyFont="1" applyFill="1" applyBorder="1" applyProtection="1"/>
    <xf numFmtId="0" fontId="25" fillId="4" borderId="0" xfId="40" applyFont="1" applyFill="1" applyBorder="1" applyAlignment="1" applyProtection="1">
      <alignment horizontal="center"/>
    </xf>
    <xf numFmtId="0" fontId="32" fillId="4" borderId="19" xfId="40" applyFont="1" applyFill="1" applyBorder="1" applyAlignment="1" applyProtection="1">
      <alignment horizontal="center"/>
    </xf>
    <xf numFmtId="1" fontId="23" fillId="4" borderId="34" xfId="40" applyNumberFormat="1" applyFont="1" applyFill="1" applyBorder="1" applyAlignment="1" applyProtection="1">
      <alignment horizontal="center"/>
    </xf>
    <xf numFmtId="1" fontId="23" fillId="4" borderId="35" xfId="40" applyNumberFormat="1" applyFont="1" applyFill="1" applyBorder="1" applyAlignment="1" applyProtection="1">
      <alignment horizontal="center"/>
    </xf>
    <xf numFmtId="0" fontId="32" fillId="4" borderId="34" xfId="40" applyFont="1" applyFill="1" applyBorder="1" applyAlignment="1" applyProtection="1">
      <alignment horizontal="center"/>
    </xf>
    <xf numFmtId="0" fontId="23" fillId="4" borderId="36" xfId="40" applyFont="1" applyFill="1" applyBorder="1" applyAlignment="1" applyProtection="1">
      <alignment horizontal="left" vertical="center" wrapText="1"/>
    </xf>
    <xf numFmtId="0" fontId="23" fillId="4" borderId="37" xfId="40" applyFont="1" applyFill="1" applyBorder="1" applyAlignment="1" applyProtection="1">
      <alignment horizontal="center"/>
    </xf>
    <xf numFmtId="0" fontId="25" fillId="4" borderId="38" xfId="40" applyFont="1" applyFill="1" applyBorder="1" applyAlignment="1" applyProtection="1">
      <alignment horizontal="center"/>
    </xf>
    <xf numFmtId="1" fontId="25" fillId="4" borderId="37" xfId="40" applyNumberFormat="1" applyFont="1" applyFill="1" applyBorder="1" applyAlignment="1" applyProtection="1">
      <alignment horizontal="center"/>
    </xf>
    <xf numFmtId="0" fontId="33" fillId="24" borderId="36" xfId="40" applyFont="1" applyFill="1" applyBorder="1" applyAlignment="1" applyProtection="1">
      <alignment horizontal="left" vertical="center" wrapText="1"/>
    </xf>
    <xf numFmtId="0" fontId="33" fillId="24" borderId="37" xfId="40" applyFont="1" applyFill="1" applyBorder="1" applyAlignment="1" applyProtection="1">
      <alignment horizontal="center"/>
    </xf>
    <xf numFmtId="0" fontId="34" fillId="0" borderId="0" xfId="40" applyFont="1"/>
    <xf numFmtId="0" fontId="18" fillId="0" borderId="0" xfId="40" applyBorder="1"/>
    <xf numFmtId="0" fontId="32" fillId="4" borderId="47" xfId="40" applyFont="1" applyFill="1" applyBorder="1" applyAlignment="1" applyProtection="1">
      <alignment horizontal="center"/>
    </xf>
    <xf numFmtId="0" fontId="23" fillId="4" borderId="47" xfId="40" applyFont="1" applyFill="1" applyBorder="1" applyProtection="1"/>
    <xf numFmtId="0" fontId="23" fillId="4" borderId="16" xfId="40" applyFont="1" applyFill="1" applyBorder="1" applyAlignment="1" applyProtection="1">
      <alignment horizontal="center"/>
    </xf>
    <xf numFmtId="0" fontId="23" fillId="4" borderId="19" xfId="40" applyFont="1" applyFill="1" applyBorder="1" applyProtection="1"/>
    <xf numFmtId="1" fontId="23" fillId="4" borderId="22" xfId="40" applyNumberFormat="1" applyFont="1" applyFill="1" applyBorder="1" applyAlignment="1" applyProtection="1">
      <alignment horizontal="center"/>
    </xf>
    <xf numFmtId="1" fontId="23" fillId="4" borderId="51" xfId="40" applyNumberFormat="1" applyFont="1" applyFill="1" applyBorder="1" applyAlignment="1" applyProtection="1">
      <alignment horizontal="center"/>
    </xf>
    <xf numFmtId="1" fontId="23" fillId="4" borderId="18" xfId="40" applyNumberFormat="1" applyFont="1" applyFill="1" applyBorder="1" applyAlignment="1" applyProtection="1">
      <alignment horizontal="center"/>
    </xf>
    <xf numFmtId="1" fontId="23" fillId="4" borderId="52" xfId="40" applyNumberFormat="1" applyFont="1" applyFill="1" applyBorder="1" applyAlignment="1" applyProtection="1">
      <alignment horizontal="center"/>
    </xf>
    <xf numFmtId="0" fontId="23" fillId="4" borderId="16" xfId="40" applyFont="1" applyFill="1" applyBorder="1" applyAlignment="1" applyProtection="1">
      <alignment horizontal="left"/>
    </xf>
    <xf numFmtId="0" fontId="30" fillId="4" borderId="19" xfId="40" applyFont="1" applyFill="1" applyBorder="1" applyProtection="1"/>
    <xf numFmtId="0" fontId="23" fillId="4" borderId="33" xfId="40" applyFont="1" applyFill="1" applyBorder="1" applyAlignment="1" applyProtection="1">
      <alignment horizontal="left"/>
    </xf>
    <xf numFmtId="0" fontId="23" fillId="4" borderId="34" xfId="40" applyFont="1" applyFill="1" applyBorder="1" applyProtection="1"/>
    <xf numFmtId="1" fontId="23" fillId="4" borderId="53" xfId="40" applyNumberFormat="1" applyFont="1" applyFill="1" applyBorder="1" applyAlignment="1" applyProtection="1">
      <alignment horizontal="center"/>
    </xf>
    <xf numFmtId="1" fontId="23" fillId="4" borderId="29" xfId="40" applyNumberFormat="1" applyFont="1" applyFill="1" applyBorder="1" applyAlignment="1" applyProtection="1">
      <alignment horizontal="center"/>
    </xf>
    <xf numFmtId="0" fontId="23" fillId="4" borderId="54" xfId="40" applyFont="1" applyFill="1" applyBorder="1" applyAlignment="1" applyProtection="1">
      <alignment horizontal="left"/>
    </xf>
    <xf numFmtId="1" fontId="23" fillId="4" borderId="48" xfId="40" applyNumberFormat="1" applyFont="1" applyFill="1" applyBorder="1" applyAlignment="1" applyProtection="1">
      <alignment horizontal="center"/>
    </xf>
    <xf numFmtId="1" fontId="23" fillId="4" borderId="55" xfId="40" applyNumberFormat="1" applyFont="1" applyFill="1" applyBorder="1" applyAlignment="1" applyProtection="1">
      <alignment horizontal="center"/>
    </xf>
    <xf numFmtId="1" fontId="23" fillId="4" borderId="56" xfId="40" applyNumberFormat="1" applyFont="1" applyFill="1" applyBorder="1" applyAlignment="1" applyProtection="1">
      <alignment horizontal="center"/>
    </xf>
    <xf numFmtId="1" fontId="23" fillId="4" borderId="57" xfId="40" applyNumberFormat="1" applyFont="1" applyFill="1" applyBorder="1" applyAlignment="1" applyProtection="1">
      <alignment horizontal="center"/>
    </xf>
    <xf numFmtId="1" fontId="23" fillId="4" borderId="58" xfId="40" applyNumberFormat="1" applyFont="1" applyFill="1" applyBorder="1" applyAlignment="1" applyProtection="1">
      <alignment horizontal="center"/>
    </xf>
    <xf numFmtId="0" fontId="23" fillId="0" borderId="0" xfId="40" applyFont="1" applyFill="1" applyBorder="1" applyAlignment="1">
      <alignment horizontal="left"/>
    </xf>
    <xf numFmtId="0" fontId="30" fillId="0" borderId="0" xfId="40" applyFont="1" applyFill="1" applyBorder="1"/>
    <xf numFmtId="0" fontId="23" fillId="0" borderId="0" xfId="40" applyFont="1" applyFill="1" applyAlignment="1">
      <alignment horizontal="left"/>
    </xf>
    <xf numFmtId="0" fontId="23" fillId="0" borderId="76" xfId="40" applyFont="1" applyFill="1" applyBorder="1" applyAlignment="1" applyProtection="1">
      <alignment horizontal="center" vertical="center"/>
      <protection locked="0"/>
    </xf>
    <xf numFmtId="0" fontId="23" fillId="25" borderId="77" xfId="40" applyFont="1" applyFill="1" applyBorder="1" applyAlignment="1" applyProtection="1">
      <alignment horizontal="center"/>
    </xf>
    <xf numFmtId="0" fontId="23" fillId="0" borderId="80" xfId="40" applyFont="1" applyFill="1" applyBorder="1" applyAlignment="1" applyProtection="1">
      <protection locked="0"/>
    </xf>
    <xf numFmtId="0" fontId="23" fillId="25" borderId="79" xfId="40" applyFont="1" applyFill="1" applyBorder="1" applyAlignment="1" applyProtection="1">
      <alignment horizontal="center"/>
    </xf>
    <xf numFmtId="0" fontId="23" fillId="0" borderId="82" xfId="40" applyFont="1" applyFill="1" applyBorder="1" applyAlignment="1" applyProtection="1">
      <protection locked="0"/>
    </xf>
    <xf numFmtId="0" fontId="23" fillId="0" borderId="17" xfId="39" applyNumberFormat="1" applyFont="1" applyBorder="1" applyAlignment="1" applyProtection="1">
      <alignment horizontal="center"/>
      <protection locked="0"/>
    </xf>
    <xf numFmtId="0" fontId="23" fillId="0" borderId="20" xfId="39" applyNumberFormat="1" applyFont="1" applyBorder="1" applyAlignment="1" applyProtection="1">
      <alignment horizontal="center"/>
      <protection locked="0"/>
    </xf>
    <xf numFmtId="0" fontId="23" fillId="0" borderId="19" xfId="39" applyNumberFormat="1" applyFont="1" applyBorder="1" applyAlignment="1" applyProtection="1">
      <alignment horizontal="center"/>
      <protection locked="0"/>
    </xf>
    <xf numFmtId="0" fontId="23" fillId="0" borderId="51" xfId="39" applyNumberFormat="1" applyFont="1" applyBorder="1" applyAlignment="1" applyProtection="1">
      <alignment horizontal="center"/>
      <protection locked="0"/>
    </xf>
    <xf numFmtId="0" fontId="23" fillId="0" borderId="61" xfId="39" applyNumberFormat="1" applyFont="1" applyBorder="1" applyAlignment="1" applyProtection="1">
      <alignment horizontal="center"/>
      <protection locked="0"/>
    </xf>
    <xf numFmtId="0" fontId="23" fillId="0" borderId="18" xfId="39" applyNumberFormat="1" applyFont="1" applyBorder="1" applyAlignment="1" applyProtection="1">
      <alignment horizontal="center"/>
      <protection locked="0"/>
    </xf>
    <xf numFmtId="0" fontId="23" fillId="4" borderId="19" xfId="40" applyFont="1" applyFill="1" applyBorder="1" applyAlignment="1" applyProtection="1">
      <alignment horizontal="center"/>
    </xf>
    <xf numFmtId="0" fontId="36" fillId="0" borderId="0" xfId="40" applyFont="1"/>
    <xf numFmtId="1" fontId="23" fillId="0" borderId="83" xfId="40" applyNumberFormat="1" applyFont="1" applyFill="1" applyBorder="1" applyAlignment="1" applyProtection="1">
      <alignment horizontal="center"/>
      <protection locked="0"/>
    </xf>
    <xf numFmtId="0" fontId="23" fillId="4" borderId="44" xfId="40" applyFont="1" applyFill="1" applyBorder="1" applyProtection="1"/>
    <xf numFmtId="0" fontId="23" fillId="4" borderId="45" xfId="40" applyFont="1" applyFill="1" applyBorder="1" applyProtection="1"/>
    <xf numFmtId="0" fontId="23" fillId="4" borderId="46" xfId="40" applyFont="1" applyFill="1" applyBorder="1" applyProtection="1"/>
    <xf numFmtId="0" fontId="25" fillId="4" borderId="11" xfId="40" applyFont="1" applyFill="1" applyBorder="1" applyAlignment="1" applyProtection="1">
      <alignment horizontal="center" textRotation="90" wrapText="1"/>
    </xf>
    <xf numFmtId="0" fontId="25" fillId="4" borderId="10" xfId="40" applyFont="1" applyFill="1" applyBorder="1" applyAlignment="1" applyProtection="1">
      <alignment horizontal="center" textRotation="90" wrapText="1"/>
    </xf>
    <xf numFmtId="0" fontId="23" fillId="4" borderId="12" xfId="40" applyFont="1" applyFill="1" applyBorder="1" applyProtection="1"/>
    <xf numFmtId="0" fontId="23" fillId="4" borderId="15" xfId="40" applyFont="1" applyFill="1" applyBorder="1" applyProtection="1"/>
    <xf numFmtId="1" fontId="25" fillId="4" borderId="11" xfId="40" applyNumberFormat="1" applyFont="1" applyFill="1" applyBorder="1" applyAlignment="1" applyProtection="1">
      <alignment horizontal="center"/>
    </xf>
    <xf numFmtId="0" fontId="23" fillId="4" borderId="31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1" fontId="25" fillId="4" borderId="40" xfId="40" applyNumberFormat="1" applyFont="1" applyFill="1" applyBorder="1" applyAlignment="1" applyProtection="1">
      <alignment horizontal="center"/>
    </xf>
    <xf numFmtId="1" fontId="23" fillId="4" borderId="37" xfId="40" applyNumberFormat="1" applyFont="1" applyFill="1" applyBorder="1" applyAlignment="1" applyProtection="1">
      <alignment horizontal="center"/>
    </xf>
    <xf numFmtId="1" fontId="25" fillId="4" borderId="36" xfId="40" applyNumberFormat="1" applyFont="1" applyFill="1" applyBorder="1" applyAlignment="1" applyProtection="1">
      <alignment horizontal="center"/>
    </xf>
    <xf numFmtId="0" fontId="23" fillId="4" borderId="28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42" xfId="40" applyFont="1" applyFill="1" applyBorder="1" applyProtection="1"/>
    <xf numFmtId="0" fontId="23" fillId="4" borderId="43" xfId="40" applyFont="1" applyFill="1" applyBorder="1" applyProtection="1"/>
    <xf numFmtId="0" fontId="23" fillId="0" borderId="83" xfId="40" applyFont="1" applyFill="1" applyBorder="1" applyAlignment="1" applyProtection="1">
      <alignment horizontal="center"/>
      <protection locked="0"/>
    </xf>
    <xf numFmtId="0" fontId="23" fillId="4" borderId="49" xfId="40" applyFont="1" applyFill="1" applyBorder="1" applyProtection="1"/>
    <xf numFmtId="0" fontId="23" fillId="4" borderId="50" xfId="40" applyFont="1" applyFill="1" applyBorder="1" applyProtection="1"/>
    <xf numFmtId="1" fontId="23" fillId="4" borderId="21" xfId="40" applyNumberFormat="1" applyFont="1" applyFill="1" applyBorder="1" applyProtection="1"/>
    <xf numFmtId="0" fontId="23" fillId="4" borderId="22" xfId="40" applyFont="1" applyFill="1" applyBorder="1" applyProtection="1"/>
    <xf numFmtId="0" fontId="23" fillId="4" borderId="51" xfId="40" applyFont="1" applyFill="1" applyBorder="1" applyProtection="1"/>
    <xf numFmtId="0" fontId="23" fillId="4" borderId="17" xfId="40" applyFont="1" applyFill="1" applyBorder="1" applyProtection="1"/>
    <xf numFmtId="0" fontId="23" fillId="4" borderId="52" xfId="40" applyFont="1" applyFill="1" applyBorder="1" applyProtection="1"/>
    <xf numFmtId="1" fontId="23" fillId="4" borderId="59" xfId="40" applyNumberFormat="1" applyFont="1" applyFill="1" applyBorder="1" applyProtection="1"/>
    <xf numFmtId="0" fontId="23" fillId="0" borderId="0" xfId="40" applyFont="1" applyBorder="1"/>
    <xf numFmtId="0" fontId="23" fillId="0" borderId="0" xfId="40" applyFont="1"/>
    <xf numFmtId="0" fontId="18" fillId="0" borderId="0" xfId="40" applyFont="1" applyFill="1" applyBorder="1"/>
    <xf numFmtId="0" fontId="18" fillId="0" borderId="0" xfId="40" applyFont="1" applyFill="1"/>
    <xf numFmtId="0" fontId="18" fillId="0" borderId="0" xfId="40" applyFont="1"/>
    <xf numFmtId="0" fontId="23" fillId="0" borderId="81" xfId="46" applyFont="1" applyFill="1" applyBorder="1" applyAlignment="1" applyProtection="1">
      <alignment horizontal="center" vertical="center"/>
      <protection locked="0"/>
    </xf>
    <xf numFmtId="0" fontId="23" fillId="0" borderId="80" xfId="46" applyFont="1" applyBorder="1" applyProtection="1">
      <protection locked="0"/>
    </xf>
    <xf numFmtId="0" fontId="32" fillId="25" borderId="79" xfId="46" applyFont="1" applyFill="1" applyBorder="1" applyAlignment="1" applyProtection="1">
      <alignment horizontal="center"/>
    </xf>
    <xf numFmtId="1" fontId="25" fillId="4" borderId="60" xfId="40" applyNumberFormat="1" applyFont="1" applyFill="1" applyBorder="1" applyAlignment="1" applyProtection="1">
      <alignment horizontal="center"/>
    </xf>
    <xf numFmtId="0" fontId="23" fillId="0" borderId="76" xfId="0" applyFont="1" applyBorder="1" applyAlignment="1">
      <alignment horizontal="center" vertical="center"/>
    </xf>
    <xf numFmtId="0" fontId="26" fillId="4" borderId="0" xfId="40" applyFont="1" applyFill="1" applyBorder="1" applyAlignment="1" applyProtection="1">
      <alignment horizontal="center"/>
    </xf>
    <xf numFmtId="0" fontId="23" fillId="0" borderId="17" xfId="39" applyNumberFormat="1" applyFont="1" applyFill="1" applyBorder="1" applyAlignment="1" applyProtection="1">
      <alignment horizontal="center"/>
      <protection locked="0"/>
    </xf>
    <xf numFmtId="0" fontId="23" fillId="0" borderId="51" xfId="39" applyNumberFormat="1" applyFont="1" applyFill="1" applyBorder="1" applyAlignment="1" applyProtection="1">
      <alignment horizontal="center"/>
      <protection locked="0"/>
    </xf>
    <xf numFmtId="0" fontId="23" fillId="0" borderId="15" xfId="0" applyFont="1" applyFill="1" applyBorder="1" applyAlignment="1" applyProtection="1">
      <alignment horizontal="left" vertical="center" wrapText="1"/>
      <protection locked="0"/>
    </xf>
    <xf numFmtId="0" fontId="23" fillId="0" borderId="41" xfId="0" applyFont="1" applyFill="1" applyBorder="1" applyAlignment="1" applyProtection="1">
      <alignment horizontal="left" vertical="center" wrapText="1"/>
      <protection locked="0"/>
    </xf>
    <xf numFmtId="0" fontId="23" fillId="0" borderId="93" xfId="46" applyFont="1" applyFill="1" applyBorder="1" applyAlignment="1" applyProtection="1">
      <alignment horizontal="center" vertical="center"/>
      <protection locked="0"/>
    </xf>
    <xf numFmtId="0" fontId="23" fillId="4" borderId="15" xfId="0" applyFont="1" applyFill="1" applyBorder="1" applyAlignment="1" applyProtection="1">
      <alignment horizontal="center" vertical="center" wrapText="1"/>
    </xf>
    <xf numFmtId="0" fontId="37" fillId="0" borderId="0" xfId="46" applyFill="1"/>
    <xf numFmtId="0" fontId="37" fillId="0" borderId="0" xfId="46"/>
    <xf numFmtId="0" fontId="37" fillId="0" borderId="0" xfId="46" applyFill="1" applyBorder="1"/>
    <xf numFmtId="0" fontId="37" fillId="0" borderId="0" xfId="46" applyFill="1" applyProtection="1">
      <protection locked="0"/>
    </xf>
    <xf numFmtId="0" fontId="37" fillId="0" borderId="0" xfId="46" applyBorder="1"/>
    <xf numFmtId="0" fontId="41" fillId="25" borderId="116" xfId="46" applyFont="1" applyFill="1" applyBorder="1" applyAlignment="1" applyProtection="1">
      <alignment horizontal="center" textRotation="90" wrapText="1"/>
    </xf>
    <xf numFmtId="0" fontId="41" fillId="25" borderId="117" xfId="46" applyFont="1" applyFill="1" applyBorder="1" applyAlignment="1" applyProtection="1">
      <alignment horizontal="center" textRotation="90"/>
    </xf>
    <xf numFmtId="0" fontId="41" fillId="25" borderId="117" xfId="46" applyFont="1" applyFill="1" applyBorder="1" applyAlignment="1" applyProtection="1">
      <alignment horizontal="center" textRotation="90" wrapText="1"/>
    </xf>
    <xf numFmtId="0" fontId="41" fillId="25" borderId="119" xfId="46" applyFont="1" applyFill="1" applyBorder="1" applyAlignment="1" applyProtection="1">
      <alignment horizontal="center" textRotation="90" wrapText="1"/>
    </xf>
    <xf numFmtId="0" fontId="29" fillId="26" borderId="122" xfId="46" applyFont="1" applyFill="1" applyBorder="1" applyAlignment="1" applyProtection="1">
      <alignment horizontal="left"/>
    </xf>
    <xf numFmtId="0" fontId="29" fillId="26" borderId="123" xfId="46" applyFont="1" applyFill="1" applyBorder="1" applyProtection="1"/>
    <xf numFmtId="0" fontId="28" fillId="26" borderId="88" xfId="46" applyFont="1" applyFill="1" applyBorder="1" applyAlignment="1" applyProtection="1">
      <alignment horizontal="center"/>
    </xf>
    <xf numFmtId="1" fontId="28" fillId="26" borderId="124" xfId="46" applyNumberFormat="1" applyFont="1" applyFill="1" applyBorder="1" applyAlignment="1" applyProtection="1">
      <alignment horizontal="center"/>
    </xf>
    <xf numFmtId="0" fontId="42" fillId="0" borderId="0" xfId="46" applyFont="1"/>
    <xf numFmtId="0" fontId="28" fillId="25" borderId="93" xfId="46" applyFont="1" applyFill="1" applyBorder="1" applyAlignment="1" applyProtection="1">
      <alignment horizontal="center"/>
    </xf>
    <xf numFmtId="0" fontId="29" fillId="25" borderId="126" xfId="46" applyFont="1" applyFill="1" applyBorder="1" applyProtection="1"/>
    <xf numFmtId="0" fontId="28" fillId="25" borderId="127" xfId="46" applyFont="1" applyFill="1" applyBorder="1" applyAlignment="1" applyProtection="1">
      <alignment horizontal="center"/>
    </xf>
    <xf numFmtId="1" fontId="28" fillId="25" borderId="128" xfId="46" applyNumberFormat="1" applyFont="1" applyFill="1" applyBorder="1" applyAlignment="1" applyProtection="1">
      <alignment horizontal="center"/>
    </xf>
    <xf numFmtId="1" fontId="43" fillId="25" borderId="129" xfId="46" applyNumberFormat="1" applyFont="1" applyFill="1" applyBorder="1" applyAlignment="1" applyProtection="1">
      <alignment horizontal="center"/>
    </xf>
    <xf numFmtId="1" fontId="28" fillId="25" borderId="129" xfId="46" applyNumberFormat="1" applyFont="1" applyFill="1" applyBorder="1" applyAlignment="1" applyProtection="1">
      <alignment horizontal="center"/>
    </xf>
    <xf numFmtId="0" fontId="28" fillId="25" borderId="129" xfId="46" applyFont="1" applyFill="1" applyBorder="1" applyProtection="1"/>
    <xf numFmtId="0" fontId="28" fillId="25" borderId="130" xfId="46" applyFont="1" applyFill="1" applyBorder="1" applyProtection="1"/>
    <xf numFmtId="1" fontId="28" fillId="25" borderId="0" xfId="46" applyNumberFormat="1" applyFont="1" applyFill="1" applyBorder="1" applyAlignment="1" applyProtection="1">
      <alignment horizontal="center"/>
    </xf>
    <xf numFmtId="0" fontId="28" fillId="25" borderId="131" xfId="46" applyFont="1" applyFill="1" applyBorder="1" applyProtection="1"/>
    <xf numFmtId="1" fontId="28" fillId="25" borderId="117" xfId="46" applyNumberFormat="1" applyFont="1" applyFill="1" applyBorder="1" applyAlignment="1" applyProtection="1">
      <alignment horizontal="center"/>
    </xf>
    <xf numFmtId="1" fontId="28" fillId="26" borderId="122" xfId="46" applyNumberFormat="1" applyFont="1" applyFill="1" applyBorder="1" applyAlignment="1" applyProtection="1">
      <alignment horizontal="center"/>
    </xf>
    <xf numFmtId="0" fontId="25" fillId="25" borderId="93" xfId="46" applyFont="1" applyFill="1" applyBorder="1" applyAlignment="1" applyProtection="1">
      <alignment horizontal="center"/>
    </xf>
    <xf numFmtId="0" fontId="32" fillId="25" borderId="133" xfId="46" applyFont="1" applyFill="1" applyBorder="1" applyProtection="1"/>
    <xf numFmtId="0" fontId="25" fillId="25" borderId="0" xfId="46" applyFont="1" applyFill="1" applyBorder="1" applyAlignment="1" applyProtection="1">
      <alignment horizontal="center"/>
    </xf>
    <xf numFmtId="0" fontId="23" fillId="25" borderId="122" xfId="46" applyFont="1" applyFill="1" applyBorder="1" applyAlignment="1" applyProtection="1">
      <alignment horizontal="left" vertical="center" wrapText="1"/>
    </xf>
    <xf numFmtId="0" fontId="23" fillId="25" borderId="123" xfId="46" applyFont="1" applyFill="1" applyBorder="1" applyAlignment="1" applyProtection="1">
      <alignment horizontal="center"/>
    </xf>
    <xf numFmtId="0" fontId="25" fillId="25" borderId="125" xfId="46" applyFont="1" applyFill="1" applyBorder="1" applyAlignment="1" applyProtection="1">
      <alignment horizontal="center"/>
    </xf>
    <xf numFmtId="1" fontId="26" fillId="25" borderId="124" xfId="46" applyNumberFormat="1" applyFont="1" applyFill="1" applyBorder="1" applyAlignment="1" applyProtection="1">
      <alignment horizontal="center"/>
    </xf>
    <xf numFmtId="1" fontId="43" fillId="25" borderId="123" xfId="46" applyNumberFormat="1" applyFont="1" applyFill="1" applyBorder="1" applyAlignment="1" applyProtection="1">
      <alignment horizontal="center"/>
    </xf>
    <xf numFmtId="1" fontId="26" fillId="25" borderId="123" xfId="46" applyNumberFormat="1" applyFont="1" applyFill="1" applyBorder="1" applyAlignment="1" applyProtection="1">
      <alignment horizontal="center"/>
    </xf>
    <xf numFmtId="1" fontId="32" fillId="25" borderId="123" xfId="46" applyNumberFormat="1" applyFont="1" applyFill="1" applyBorder="1" applyAlignment="1" applyProtection="1">
      <alignment horizontal="center"/>
    </xf>
    <xf numFmtId="0" fontId="32" fillId="25" borderId="125" xfId="46" applyFont="1" applyFill="1" applyBorder="1" applyAlignment="1" applyProtection="1">
      <alignment horizontal="center"/>
    </xf>
    <xf numFmtId="1" fontId="26" fillId="25" borderId="135" xfId="46" applyNumberFormat="1" applyFont="1" applyFill="1" applyBorder="1" applyAlignment="1" applyProtection="1">
      <alignment horizontal="center"/>
    </xf>
    <xf numFmtId="0" fontId="32" fillId="25" borderId="123" xfId="46" applyFont="1" applyFill="1" applyBorder="1" applyAlignment="1" applyProtection="1">
      <alignment horizontal="center"/>
    </xf>
    <xf numFmtId="1" fontId="23" fillId="25" borderId="122" xfId="46" applyNumberFormat="1" applyFont="1" applyFill="1" applyBorder="1" applyAlignment="1" applyProtection="1">
      <alignment horizontal="center"/>
    </xf>
    <xf numFmtId="0" fontId="23" fillId="25" borderId="132" xfId="46" applyFont="1" applyFill="1" applyBorder="1" applyAlignment="1" applyProtection="1">
      <alignment horizontal="center"/>
    </xf>
    <xf numFmtId="0" fontId="23" fillId="25" borderId="93" xfId="46" applyFont="1" applyFill="1" applyBorder="1" applyAlignment="1" applyProtection="1">
      <alignment horizontal="left" vertical="center" wrapText="1"/>
    </xf>
    <xf numFmtId="0" fontId="23" fillId="25" borderId="133" xfId="46" applyFont="1" applyFill="1" applyBorder="1" applyAlignment="1" applyProtection="1">
      <alignment horizontal="center"/>
    </xf>
    <xf numFmtId="0" fontId="26" fillId="25" borderId="136" xfId="46" applyFont="1" applyFill="1" applyBorder="1" applyAlignment="1" applyProtection="1">
      <alignment horizontal="center"/>
    </xf>
    <xf numFmtId="1" fontId="26" fillId="25" borderId="137" xfId="46" applyNumberFormat="1" applyFont="1" applyFill="1" applyBorder="1" applyAlignment="1" applyProtection="1">
      <alignment horizontal="center"/>
    </xf>
    <xf numFmtId="1" fontId="43" fillId="25" borderId="138" xfId="46" applyNumberFormat="1" applyFont="1" applyFill="1" applyBorder="1" applyAlignment="1" applyProtection="1">
      <alignment horizontal="center"/>
    </xf>
    <xf numFmtId="1" fontId="26" fillId="25" borderId="138" xfId="46" applyNumberFormat="1" applyFont="1" applyFill="1" applyBorder="1" applyAlignment="1" applyProtection="1">
      <alignment horizontal="center"/>
    </xf>
    <xf numFmtId="1" fontId="32" fillId="25" borderId="138" xfId="46" applyNumberFormat="1" applyFont="1" applyFill="1" applyBorder="1" applyAlignment="1" applyProtection="1">
      <alignment horizontal="center"/>
    </xf>
    <xf numFmtId="0" fontId="32" fillId="25" borderId="139" xfId="46" applyFont="1" applyFill="1" applyBorder="1" applyAlignment="1" applyProtection="1">
      <alignment horizontal="center"/>
    </xf>
    <xf numFmtId="1" fontId="26" fillId="25" borderId="140" xfId="46" applyNumberFormat="1" applyFont="1" applyFill="1" applyBorder="1" applyAlignment="1" applyProtection="1">
      <alignment horizontal="center"/>
    </xf>
    <xf numFmtId="0" fontId="32" fillId="25" borderId="138" xfId="46" applyFont="1" applyFill="1" applyBorder="1" applyAlignment="1" applyProtection="1">
      <alignment horizontal="center"/>
    </xf>
    <xf numFmtId="0" fontId="23" fillId="25" borderId="90" xfId="46" applyFont="1" applyFill="1" applyBorder="1" applyAlignment="1" applyProtection="1">
      <alignment horizontal="center"/>
    </xf>
    <xf numFmtId="0" fontId="25" fillId="25" borderId="141" xfId="46" applyFont="1" applyFill="1" applyBorder="1" applyAlignment="1" applyProtection="1">
      <alignment horizontal="center"/>
    </xf>
    <xf numFmtId="0" fontId="26" fillId="25" borderId="142" xfId="46" applyFont="1" applyFill="1" applyBorder="1" applyAlignment="1" applyProtection="1">
      <alignment horizontal="center"/>
    </xf>
    <xf numFmtId="0" fontId="37" fillId="25" borderId="81" xfId="46" applyFill="1" applyBorder="1" applyProtection="1"/>
    <xf numFmtId="0" fontId="37" fillId="25" borderId="78" xfId="46" applyFill="1" applyBorder="1" applyProtection="1"/>
    <xf numFmtId="0" fontId="37" fillId="25" borderId="134" xfId="46" applyFill="1" applyBorder="1" applyProtection="1"/>
    <xf numFmtId="0" fontId="23" fillId="25" borderId="76" xfId="46" applyFont="1" applyFill="1" applyBorder="1" applyAlignment="1" applyProtection="1">
      <alignment horizontal="left"/>
    </xf>
    <xf numFmtId="0" fontId="23" fillId="25" borderId="79" xfId="46" applyFont="1" applyFill="1" applyBorder="1" applyProtection="1"/>
    <xf numFmtId="0" fontId="30" fillId="25" borderId="79" xfId="46" applyFont="1" applyFill="1" applyBorder="1" applyProtection="1"/>
    <xf numFmtId="0" fontId="23" fillId="0" borderId="0" xfId="46" applyFont="1" applyFill="1" applyBorder="1" applyAlignment="1">
      <alignment horizontal="left"/>
    </xf>
    <xf numFmtId="0" fontId="30" fillId="0" borderId="0" xfId="46" applyFont="1" applyFill="1" applyBorder="1"/>
    <xf numFmtId="0" fontId="23" fillId="0" borderId="0" xfId="46" applyFont="1" applyFill="1" applyAlignment="1">
      <alignment horizontal="left"/>
    </xf>
    <xf numFmtId="0" fontId="23" fillId="0" borderId="0" xfId="46" applyFont="1" applyAlignment="1">
      <alignment horizontal="left"/>
    </xf>
    <xf numFmtId="0" fontId="29" fillId="25" borderId="122" xfId="46" applyFont="1" applyFill="1" applyBorder="1" applyAlignment="1" applyProtection="1">
      <alignment horizontal="left"/>
    </xf>
    <xf numFmtId="0" fontId="29" fillId="25" borderId="123" xfId="46" applyFont="1" applyFill="1" applyBorder="1" applyProtection="1"/>
    <xf numFmtId="0" fontId="28" fillId="4" borderId="29" xfId="40" applyFont="1" applyFill="1" applyBorder="1" applyAlignment="1" applyProtection="1">
      <alignment horizontal="center"/>
    </xf>
    <xf numFmtId="1" fontId="45" fillId="4" borderId="16" xfId="40" applyNumberFormat="1" applyFont="1" applyFill="1" applyBorder="1" applyAlignment="1" applyProtection="1">
      <alignment horizontal="center"/>
    </xf>
    <xf numFmtId="1" fontId="45" fillId="4" borderId="17" xfId="40" applyNumberFormat="1" applyFont="1" applyFill="1" applyBorder="1" applyAlignment="1" applyProtection="1">
      <alignment horizontal="center"/>
    </xf>
    <xf numFmtId="1" fontId="45" fillId="4" borderId="21" xfId="40" applyNumberFormat="1" applyFont="1" applyFill="1" applyBorder="1" applyAlignment="1" applyProtection="1">
      <alignment horizontal="center" vertical="center" shrinkToFit="1"/>
    </xf>
    <xf numFmtId="0" fontId="46" fillId="0" borderId="0" xfId="46" applyFont="1"/>
    <xf numFmtId="0" fontId="26" fillId="4" borderId="39" xfId="40" applyFont="1" applyFill="1" applyBorder="1" applyAlignment="1" applyProtection="1">
      <alignment horizontal="center"/>
    </xf>
    <xf numFmtId="0" fontId="25" fillId="4" borderId="36" xfId="40" applyFont="1" applyFill="1" applyBorder="1" applyAlignment="1" applyProtection="1">
      <alignment horizontal="center"/>
    </xf>
    <xf numFmtId="0" fontId="23" fillId="4" borderId="146" xfId="40" applyFont="1" applyFill="1" applyBorder="1" applyProtection="1"/>
    <xf numFmtId="0" fontId="23" fillId="4" borderId="147" xfId="40" applyFont="1" applyFill="1" applyBorder="1" applyProtection="1"/>
    <xf numFmtId="1" fontId="23" fillId="4" borderId="22" xfId="40" applyNumberFormat="1" applyFont="1" applyFill="1" applyBorder="1" applyAlignment="1" applyProtection="1">
      <alignment horizontal="center" vertical="center" shrinkToFit="1"/>
    </xf>
    <xf numFmtId="0" fontId="31" fillId="0" borderId="79" xfId="40" applyFont="1" applyBorder="1"/>
    <xf numFmtId="0" fontId="36" fillId="0" borderId="79" xfId="40" applyFont="1" applyBorder="1"/>
    <xf numFmtId="0" fontId="18" fillId="0" borderId="79" xfId="40" applyBorder="1"/>
    <xf numFmtId="0" fontId="29" fillId="4" borderId="148" xfId="40" applyFont="1" applyFill="1" applyBorder="1" applyAlignment="1" applyProtection="1">
      <alignment horizontal="left"/>
    </xf>
    <xf numFmtId="0" fontId="23" fillId="0" borderId="79" xfId="40" applyFont="1" applyFill="1" applyBorder="1" applyAlignment="1" applyProtection="1">
      <alignment horizontal="center" vertical="center"/>
      <protection locked="0"/>
    </xf>
    <xf numFmtId="0" fontId="37" fillId="28" borderId="79" xfId="46" applyFill="1" applyBorder="1"/>
    <xf numFmtId="0" fontId="18" fillId="0" borderId="79" xfId="40" applyFont="1" applyFill="1" applyBorder="1"/>
    <xf numFmtId="0" fontId="27" fillId="4" borderId="149" xfId="40" applyFont="1" applyFill="1" applyBorder="1" applyAlignment="1" applyProtection="1">
      <alignment horizontal="center"/>
    </xf>
    <xf numFmtId="1" fontId="25" fillId="4" borderId="39" xfId="40" applyNumberFormat="1" applyFont="1" applyFill="1" applyBorder="1" applyAlignment="1" applyProtection="1">
      <alignment horizontal="center"/>
    </xf>
    <xf numFmtId="0" fontId="25" fillId="4" borderId="24" xfId="40" applyFont="1" applyFill="1" applyBorder="1" applyAlignment="1" applyProtection="1">
      <alignment horizontal="center"/>
    </xf>
    <xf numFmtId="0" fontId="25" fillId="4" borderId="30" xfId="40" applyFont="1" applyFill="1" applyBorder="1" applyAlignment="1" applyProtection="1">
      <alignment horizontal="center"/>
    </xf>
    <xf numFmtId="0" fontId="28" fillId="25" borderId="118" xfId="46" applyFont="1" applyFill="1" applyBorder="1" applyAlignment="1" applyProtection="1">
      <alignment horizontal="center"/>
    </xf>
    <xf numFmtId="0" fontId="28" fillId="26" borderId="125" xfId="46" applyFont="1" applyFill="1" applyBorder="1" applyAlignment="1" applyProtection="1">
      <alignment horizontal="center"/>
    </xf>
    <xf numFmtId="0" fontId="28" fillId="25" borderId="151" xfId="46" applyFont="1" applyFill="1" applyBorder="1" applyAlignment="1" applyProtection="1">
      <alignment horizontal="center"/>
    </xf>
    <xf numFmtId="0" fontId="28" fillId="4" borderId="63" xfId="40" applyFont="1" applyFill="1" applyBorder="1" applyAlignment="1" applyProtection="1">
      <alignment horizontal="center"/>
    </xf>
    <xf numFmtId="0" fontId="23" fillId="4" borderId="13" xfId="40" applyFont="1" applyFill="1" applyBorder="1" applyProtection="1"/>
    <xf numFmtId="0" fontId="23" fillId="4" borderId="152" xfId="40" applyFont="1" applyFill="1" applyBorder="1" applyProtection="1"/>
    <xf numFmtId="1" fontId="23" fillId="4" borderId="153" xfId="40" applyNumberFormat="1" applyFont="1" applyFill="1" applyBorder="1" applyAlignment="1" applyProtection="1">
      <alignment horizontal="center" vertical="center" shrinkToFit="1"/>
    </xf>
    <xf numFmtId="1" fontId="25" fillId="4" borderId="154" xfId="40" applyNumberFormat="1" applyFont="1" applyFill="1" applyBorder="1" applyAlignment="1" applyProtection="1">
      <alignment horizontal="center"/>
    </xf>
    <xf numFmtId="0" fontId="23" fillId="4" borderId="155" xfId="0" applyFont="1" applyFill="1" applyBorder="1" applyAlignment="1">
      <alignment horizontal="center" vertical="center" wrapText="1"/>
    </xf>
    <xf numFmtId="0" fontId="27" fillId="29" borderId="39" xfId="40" applyFont="1" applyFill="1" applyBorder="1" applyAlignment="1" applyProtection="1">
      <alignment horizontal="center" vertical="center"/>
    </xf>
    <xf numFmtId="1" fontId="25" fillId="29" borderId="37" xfId="0" applyNumberFormat="1" applyFont="1" applyFill="1" applyBorder="1" applyAlignment="1">
      <alignment horizontal="center" vertical="center"/>
    </xf>
    <xf numFmtId="0" fontId="25" fillId="30" borderId="30" xfId="40" applyFont="1" applyFill="1" applyBorder="1" applyAlignment="1" applyProtection="1">
      <alignment horizontal="center" vertical="center"/>
    </xf>
    <xf numFmtId="1" fontId="25" fillId="29" borderId="60" xfId="0" applyNumberFormat="1" applyFont="1" applyFill="1" applyBorder="1" applyAlignment="1">
      <alignment horizontal="center" vertical="center"/>
    </xf>
    <xf numFmtId="0" fontId="23" fillId="0" borderId="142" xfId="0" applyFont="1" applyBorder="1" applyAlignment="1">
      <alignment horizontal="left" vertical="center"/>
    </xf>
    <xf numFmtId="0" fontId="23" fillId="0" borderId="158" xfId="39" applyNumberFormat="1" applyFont="1" applyFill="1" applyBorder="1" applyAlignment="1" applyProtection="1">
      <alignment horizontal="center"/>
      <protection locked="0"/>
    </xf>
    <xf numFmtId="0" fontId="32" fillId="25" borderId="159" xfId="46" applyFont="1" applyFill="1" applyBorder="1" applyProtection="1"/>
    <xf numFmtId="1" fontId="23" fillId="4" borderId="160" xfId="40" applyNumberFormat="1" applyFont="1" applyFill="1" applyBorder="1" applyAlignment="1" applyProtection="1">
      <alignment horizontal="center"/>
    </xf>
    <xf numFmtId="1" fontId="23" fillId="25" borderId="161" xfId="46" applyNumberFormat="1" applyFont="1" applyFill="1" applyBorder="1" applyAlignment="1" applyProtection="1">
      <alignment horizontal="center"/>
    </xf>
    <xf numFmtId="1" fontId="23" fillId="4" borderId="84" xfId="40" applyNumberFormat="1" applyFont="1" applyFill="1" applyBorder="1" applyAlignment="1" applyProtection="1">
      <alignment horizontal="center"/>
    </xf>
    <xf numFmtId="1" fontId="23" fillId="4" borderId="162" xfId="40" applyNumberFormat="1" applyFont="1" applyFill="1" applyBorder="1" applyAlignment="1" applyProtection="1">
      <alignment horizontal="center"/>
    </xf>
    <xf numFmtId="0" fontId="48" fillId="0" borderId="79" xfId="0" applyFont="1" applyBorder="1"/>
    <xf numFmtId="0" fontId="23" fillId="0" borderId="163" xfId="39" applyNumberFormat="1" applyFont="1" applyBorder="1" applyAlignment="1" applyProtection="1">
      <alignment horizontal="center"/>
      <protection locked="0"/>
    </xf>
    <xf numFmtId="0" fontId="25" fillId="4" borderId="10" xfId="40" applyFont="1" applyFill="1" applyBorder="1" applyAlignment="1" applyProtection="1">
      <alignment horizontal="center" textRotation="90"/>
    </xf>
    <xf numFmtId="0" fontId="27" fillId="4" borderId="72" xfId="40" applyFont="1" applyFill="1" applyBorder="1" applyAlignment="1" applyProtection="1">
      <alignment horizontal="center" vertical="center"/>
    </xf>
    <xf numFmtId="0" fontId="51" fillId="0" borderId="0" xfId="0" applyFont="1"/>
    <xf numFmtId="0" fontId="49" fillId="0" borderId="0" xfId="0" applyFont="1"/>
    <xf numFmtId="0" fontId="52" fillId="0" borderId="0" xfId="0" applyFont="1"/>
    <xf numFmtId="0" fontId="48" fillId="0" borderId="0" xfId="0" applyFont="1"/>
    <xf numFmtId="0" fontId="53" fillId="0" borderId="0" xfId="0" applyFont="1" applyAlignment="1">
      <alignment vertical="center" wrapText="1"/>
    </xf>
    <xf numFmtId="0" fontId="54" fillId="0" borderId="0" xfId="46" applyFont="1" applyFill="1" applyBorder="1"/>
    <xf numFmtId="0" fontId="55" fillId="0" borderId="0" xfId="46" applyFont="1" applyBorder="1"/>
    <xf numFmtId="0" fontId="49" fillId="0" borderId="0" xfId="46" applyFont="1" applyFill="1" applyBorder="1"/>
    <xf numFmtId="0" fontId="52" fillId="0" borderId="0" xfId="46" applyFont="1" applyFill="1" applyBorder="1"/>
    <xf numFmtId="0" fontId="49" fillId="0" borderId="0" xfId="0" applyFont="1" applyAlignment="1">
      <alignment vertical="center" wrapText="1"/>
    </xf>
    <xf numFmtId="0" fontId="49" fillId="0" borderId="0" xfId="46" applyFont="1" applyBorder="1"/>
    <xf numFmtId="0" fontId="56" fillId="0" borderId="0" xfId="46" applyFont="1" applyBorder="1"/>
    <xf numFmtId="0" fontId="49" fillId="0" borderId="0" xfId="46" applyFont="1" applyBorder="1" applyAlignment="1">
      <alignment horizontal="center"/>
    </xf>
    <xf numFmtId="1" fontId="25" fillId="25" borderId="78" xfId="46" applyNumberFormat="1" applyFont="1" applyFill="1" applyBorder="1" applyAlignment="1" applyProtection="1">
      <alignment horizontal="center" vertical="center"/>
    </xf>
    <xf numFmtId="0" fontId="23" fillId="0" borderId="80" xfId="0" applyFont="1" applyBorder="1" applyAlignment="1">
      <alignment horizontal="left" vertical="center"/>
    </xf>
    <xf numFmtId="0" fontId="23" fillId="0" borderId="79" xfId="46" applyFont="1" applyFill="1" applyBorder="1" applyAlignment="1" applyProtection="1">
      <alignment horizontal="center" vertical="center"/>
      <protection locked="0"/>
    </xf>
    <xf numFmtId="0" fontId="23" fillId="0" borderId="18" xfId="39" applyNumberFormat="1" applyFont="1" applyFill="1" applyBorder="1" applyAlignment="1" applyProtection="1">
      <alignment horizontal="center"/>
      <protection locked="0"/>
    </xf>
    <xf numFmtId="1" fontId="23" fillId="4" borderId="16" xfId="40" applyNumberFormat="1" applyFont="1" applyFill="1" applyBorder="1" applyAlignment="1" applyProtection="1">
      <alignment horizontal="center" vertical="center"/>
    </xf>
    <xf numFmtId="1" fontId="23" fillId="4" borderId="17" xfId="40" applyNumberFormat="1" applyFont="1" applyFill="1" applyBorder="1" applyAlignment="1" applyProtection="1">
      <alignment horizontal="center" vertical="center"/>
    </xf>
    <xf numFmtId="0" fontId="35" fillId="25" borderId="78" xfId="50" applyFill="1" applyBorder="1" applyAlignment="1" applyProtection="1">
      <alignment horizontal="left" vertical="center" wrapText="1"/>
    </xf>
    <xf numFmtId="0" fontId="35" fillId="25" borderId="109" xfId="50" applyFill="1" applyBorder="1" applyAlignment="1" applyProtection="1">
      <alignment horizontal="left" vertical="center" wrapText="1"/>
    </xf>
    <xf numFmtId="0" fontId="57" fillId="0" borderId="79" xfId="0" applyFont="1" applyBorder="1"/>
    <xf numFmtId="0" fontId="23" fillId="0" borderId="79" xfId="0" applyFont="1" applyBorder="1"/>
    <xf numFmtId="0" fontId="23" fillId="0" borderId="79" xfId="46" applyFont="1" applyFill="1" applyBorder="1"/>
    <xf numFmtId="0" fontId="23" fillId="0" borderId="79" xfId="0" applyFont="1" applyBorder="1" applyAlignment="1">
      <alignment vertical="center" wrapText="1"/>
    </xf>
    <xf numFmtId="0" fontId="23" fillId="0" borderId="85" xfId="0" applyFont="1" applyBorder="1" applyAlignment="1">
      <alignment vertical="center" wrapText="1"/>
    </xf>
    <xf numFmtId="0" fontId="23" fillId="0" borderId="79" xfId="40" applyFont="1" applyBorder="1"/>
    <xf numFmtId="0" fontId="23" fillId="0" borderId="78" xfId="0" applyFont="1" applyFill="1" applyBorder="1" applyAlignment="1">
      <alignment vertical="center" wrapText="1"/>
    </xf>
    <xf numFmtId="0" fontId="23" fillId="0" borderId="85" xfId="40" applyFont="1" applyBorder="1"/>
    <xf numFmtId="0" fontId="23" fillId="0" borderId="83" xfId="40" applyFont="1" applyBorder="1"/>
    <xf numFmtId="0" fontId="23" fillId="0" borderId="19" xfId="40" applyFont="1" applyBorder="1"/>
    <xf numFmtId="0" fontId="23" fillId="0" borderId="19" xfId="0" applyFont="1" applyFill="1" applyBorder="1" applyAlignment="1">
      <alignment vertical="center" wrapText="1"/>
    </xf>
    <xf numFmtId="0" fontId="50" fillId="0" borderId="79" xfId="40" applyFont="1" applyBorder="1"/>
    <xf numFmtId="0" fontId="50" fillId="25" borderId="93" xfId="46" applyFont="1" applyFill="1" applyBorder="1" applyAlignment="1" applyProtection="1">
      <alignment horizontal="left" vertical="center" wrapText="1"/>
    </xf>
    <xf numFmtId="1" fontId="25" fillId="25" borderId="78" xfId="46" applyNumberFormat="1" applyFont="1" applyFill="1" applyBorder="1" applyAlignment="1" applyProtection="1">
      <alignment horizontal="center" vertical="center"/>
    </xf>
    <xf numFmtId="1" fontId="23" fillId="25" borderId="135" xfId="46" applyNumberFormat="1" applyFont="1" applyFill="1" applyBorder="1" applyAlignment="1" applyProtection="1">
      <alignment horizontal="center"/>
    </xf>
    <xf numFmtId="1" fontId="23" fillId="4" borderId="123" xfId="40" applyNumberFormat="1" applyFont="1" applyFill="1" applyBorder="1" applyAlignment="1" applyProtection="1">
      <alignment horizontal="center"/>
    </xf>
    <xf numFmtId="0" fontId="23" fillId="31" borderId="76" xfId="40" applyFont="1" applyFill="1" applyBorder="1" applyAlignment="1" applyProtection="1">
      <alignment horizontal="center" vertical="center"/>
      <protection locked="0"/>
    </xf>
    <xf numFmtId="0" fontId="23" fillId="31" borderId="80" xfId="40" applyFont="1" applyFill="1" applyBorder="1" applyAlignment="1" applyProtection="1">
      <protection locked="0"/>
    </xf>
    <xf numFmtId="1" fontId="23" fillId="4" borderId="185" xfId="40" applyNumberFormat="1" applyFont="1" applyFill="1" applyBorder="1" applyAlignment="1" applyProtection="1">
      <alignment horizontal="center"/>
    </xf>
    <xf numFmtId="1" fontId="23" fillId="25" borderId="86" xfId="46" applyNumberFormat="1" applyFont="1" applyFill="1" applyBorder="1" applyAlignment="1" applyProtection="1">
      <alignment horizontal="center"/>
    </xf>
    <xf numFmtId="0" fontId="48" fillId="0" borderId="79" xfId="52" applyFont="1" applyBorder="1"/>
    <xf numFmtId="1" fontId="23" fillId="25" borderId="186" xfId="46" applyNumberFormat="1" applyFont="1" applyFill="1" applyBorder="1" applyAlignment="1" applyProtection="1">
      <alignment horizontal="center"/>
    </xf>
    <xf numFmtId="1" fontId="23" fillId="25" borderId="187" xfId="46" applyNumberFormat="1" applyFont="1" applyFill="1" applyBorder="1" applyAlignment="1" applyProtection="1">
      <alignment horizontal="center"/>
    </xf>
    <xf numFmtId="0" fontId="23" fillId="0" borderId="79" xfId="40" applyFont="1" applyFill="1" applyBorder="1"/>
    <xf numFmtId="0" fontId="35" fillId="0" borderId="79" xfId="40" applyFont="1" applyBorder="1"/>
    <xf numFmtId="0" fontId="57" fillId="0" borderId="79" xfId="52" applyFont="1" applyBorder="1"/>
    <xf numFmtId="0" fontId="57" fillId="0" borderId="79" xfId="52" applyFont="1" applyBorder="1" applyAlignment="1">
      <alignment horizontal="center"/>
    </xf>
    <xf numFmtId="0" fontId="23" fillId="31" borderId="111" xfId="46" applyFont="1" applyFill="1" applyBorder="1" applyAlignment="1" applyProtection="1">
      <alignment horizontal="center" vertical="center"/>
      <protection locked="0"/>
    </xf>
    <xf numFmtId="0" fontId="23" fillId="31" borderId="80" xfId="46" applyFont="1" applyFill="1" applyBorder="1" applyProtection="1">
      <protection locked="0"/>
    </xf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6" xfId="26" applyFont="1" applyFill="1" applyBorder="1" applyAlignment="1" applyProtection="1">
      <alignment horizontal="center" vertical="center"/>
    </xf>
    <xf numFmtId="165" fontId="25" fillId="4" borderId="22" xfId="26" applyNumberFormat="1" applyFont="1" applyFill="1" applyBorder="1" applyAlignment="1" applyProtection="1">
      <alignment horizontal="center" vertical="center"/>
    </xf>
    <xf numFmtId="165" fontId="25" fillId="4" borderId="156" xfId="26" applyNumberFormat="1" applyFont="1" applyFill="1" applyBorder="1" applyAlignment="1" applyProtection="1">
      <alignment horizontal="center" vertical="center"/>
    </xf>
    <xf numFmtId="0" fontId="23" fillId="25" borderId="84" xfId="40" applyFont="1" applyFill="1" applyBorder="1" applyAlignment="1" applyProtection="1">
      <alignment horizontal="center"/>
    </xf>
    <xf numFmtId="0" fontId="23" fillId="25" borderId="83" xfId="40" applyFont="1" applyFill="1" applyBorder="1" applyAlignment="1" applyProtection="1">
      <alignment horizontal="center"/>
    </xf>
    <xf numFmtId="0" fontId="23" fillId="25" borderId="79" xfId="40" applyFont="1" applyFill="1" applyBorder="1" applyAlignment="1" applyProtection="1">
      <alignment horizontal="center" vertical="center"/>
    </xf>
    <xf numFmtId="0" fontId="23" fillId="25" borderId="85" xfId="40" applyFont="1" applyFill="1" applyBorder="1" applyAlignment="1" applyProtection="1">
      <alignment horizontal="center"/>
    </xf>
    <xf numFmtId="1" fontId="23" fillId="4" borderId="52" xfId="40" applyNumberFormat="1" applyFont="1" applyFill="1" applyBorder="1" applyAlignment="1" applyProtection="1">
      <alignment horizontal="left" vertical="center"/>
    </xf>
    <xf numFmtId="1" fontId="23" fillId="4" borderId="51" xfId="40" applyNumberFormat="1" applyFont="1" applyFill="1" applyBorder="1" applyAlignment="1" applyProtection="1">
      <alignment horizontal="left" vertical="center"/>
    </xf>
    <xf numFmtId="1" fontId="23" fillId="4" borderId="17" xfId="40" applyNumberFormat="1" applyFont="1" applyFill="1" applyBorder="1" applyAlignment="1" applyProtection="1">
      <alignment horizontal="left" vertical="center"/>
    </xf>
    <xf numFmtId="1" fontId="23" fillId="4" borderId="52" xfId="40" applyNumberFormat="1" applyFont="1" applyFill="1" applyBorder="1" applyAlignment="1" applyProtection="1">
      <alignment horizontal="left" vertical="center" shrinkToFit="1"/>
    </xf>
    <xf numFmtId="1" fontId="23" fillId="4" borderId="51" xfId="40" applyNumberFormat="1" applyFont="1" applyFill="1" applyBorder="1" applyAlignment="1" applyProtection="1">
      <alignment horizontal="left" vertical="center" shrinkToFit="1"/>
    </xf>
    <xf numFmtId="1" fontId="23" fillId="4" borderId="17" xfId="40" applyNumberFormat="1" applyFont="1" applyFill="1" applyBorder="1" applyAlignment="1" applyProtection="1">
      <alignment horizontal="left" vertical="center" shrinkToFit="1"/>
    </xf>
    <xf numFmtId="0" fontId="23" fillId="0" borderId="0" xfId="46" applyFont="1"/>
    <xf numFmtId="0" fontId="45" fillId="0" borderId="0" xfId="46" applyFont="1"/>
    <xf numFmtId="0" fontId="50" fillId="0" borderId="0" xfId="40" applyFont="1"/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6" xfId="26" applyFont="1" applyFill="1" applyBorder="1" applyAlignment="1" applyProtection="1">
      <alignment horizontal="center" vertical="center"/>
    </xf>
    <xf numFmtId="0" fontId="18" fillId="0" borderId="0" xfId="40" applyAlignment="1">
      <alignment wrapText="1"/>
    </xf>
    <xf numFmtId="0" fontId="31" fillId="0" borderId="77" xfId="40" applyFont="1" applyBorder="1" applyAlignment="1">
      <alignment wrapText="1"/>
    </xf>
    <xf numFmtId="0" fontId="23" fillId="0" borderId="77" xfId="40" applyFont="1" applyBorder="1" applyAlignment="1">
      <alignment wrapText="1"/>
    </xf>
    <xf numFmtId="0" fontId="18" fillId="0" borderId="77" xfId="40" applyBorder="1" applyAlignment="1">
      <alignment wrapText="1"/>
    </xf>
    <xf numFmtId="0" fontId="18" fillId="0" borderId="0" xfId="40" applyBorder="1" applyAlignment="1">
      <alignment wrapText="1"/>
    </xf>
    <xf numFmtId="0" fontId="23" fillId="31" borderId="17" xfId="39" applyNumberFormat="1" applyFont="1" applyFill="1" applyBorder="1" applyAlignment="1" applyProtection="1">
      <alignment horizontal="center"/>
      <protection locked="0"/>
    </xf>
    <xf numFmtId="0" fontId="23" fillId="32" borderId="17" xfId="39" applyNumberFormat="1" applyFont="1" applyFill="1" applyBorder="1" applyAlignment="1" applyProtection="1">
      <alignment horizontal="center"/>
      <protection locked="0"/>
    </xf>
    <xf numFmtId="1" fontId="23" fillId="33" borderId="19" xfId="40" applyNumberFormat="1" applyFont="1" applyFill="1" applyBorder="1" applyAlignment="1" applyProtection="1">
      <alignment horizontal="center"/>
    </xf>
    <xf numFmtId="0" fontId="23" fillId="32" borderId="61" xfId="39" applyNumberFormat="1" applyFont="1" applyFill="1" applyBorder="1" applyAlignment="1" applyProtection="1">
      <alignment horizontal="center"/>
      <protection locked="0"/>
    </xf>
    <xf numFmtId="1" fontId="50" fillId="4" borderId="19" xfId="40" applyNumberFormat="1" applyFont="1" applyFill="1" applyBorder="1" applyAlignment="1" applyProtection="1">
      <alignment horizontal="center"/>
    </xf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6" xfId="26" applyFont="1" applyFill="1" applyBorder="1" applyAlignment="1" applyProtection="1">
      <alignment horizontal="center" vertical="center"/>
    </xf>
    <xf numFmtId="0" fontId="23" fillId="31" borderId="77" xfId="40" applyFont="1" applyFill="1" applyBorder="1" applyAlignment="1">
      <alignment wrapText="1"/>
    </xf>
    <xf numFmtId="0" fontId="23" fillId="31" borderId="79" xfId="40" applyFont="1" applyFill="1" applyBorder="1"/>
    <xf numFmtId="0" fontId="18" fillId="31" borderId="0" xfId="40" applyFont="1" applyFill="1"/>
    <xf numFmtId="0" fontId="23" fillId="32" borderId="142" xfId="0" applyFont="1" applyFill="1" applyBorder="1" applyAlignment="1">
      <alignment horizontal="left" vertical="center"/>
    </xf>
    <xf numFmtId="0" fontId="23" fillId="32" borderId="76" xfId="0" applyFont="1" applyFill="1" applyBorder="1" applyAlignment="1">
      <alignment horizontal="center" vertical="center"/>
    </xf>
    <xf numFmtId="0" fontId="23" fillId="32" borderId="20" xfId="39" applyNumberFormat="1" applyFont="1" applyFill="1" applyBorder="1" applyAlignment="1" applyProtection="1">
      <alignment horizontal="center"/>
      <protection locked="0"/>
    </xf>
    <xf numFmtId="0" fontId="57" fillId="31" borderId="79" xfId="52" applyFont="1" applyFill="1" applyBorder="1"/>
    <xf numFmtId="0" fontId="23" fillId="32" borderId="80" xfId="40" applyFont="1" applyFill="1" applyBorder="1" applyAlignment="1" applyProtection="1">
      <protection locked="0"/>
    </xf>
    <xf numFmtId="0" fontId="50" fillId="31" borderId="80" xfId="40" applyFont="1" applyFill="1" applyBorder="1" applyAlignment="1" applyProtection="1">
      <protection locked="0"/>
    </xf>
    <xf numFmtId="0" fontId="50" fillId="31" borderId="76" xfId="40" applyFont="1" applyFill="1" applyBorder="1" applyAlignment="1" applyProtection="1">
      <alignment horizontal="center" vertical="center"/>
      <protection locked="0"/>
    </xf>
    <xf numFmtId="0" fontId="50" fillId="0" borderId="20" xfId="39" applyNumberFormat="1" applyFont="1" applyBorder="1" applyAlignment="1" applyProtection="1">
      <alignment horizontal="center"/>
      <protection locked="0"/>
    </xf>
    <xf numFmtId="0" fontId="50" fillId="0" borderId="17" xfId="39" applyNumberFormat="1" applyFont="1" applyBorder="1" applyAlignment="1" applyProtection="1">
      <alignment horizontal="center"/>
      <protection locked="0"/>
    </xf>
    <xf numFmtId="0" fontId="50" fillId="0" borderId="61" xfId="39" applyNumberFormat="1" applyFont="1" applyBorder="1" applyAlignment="1" applyProtection="1">
      <alignment horizontal="center"/>
      <protection locked="0"/>
    </xf>
    <xf numFmtId="0" fontId="50" fillId="32" borderId="80" xfId="40" applyFont="1" applyFill="1" applyBorder="1" applyAlignment="1" applyProtection="1">
      <protection locked="0"/>
    </xf>
    <xf numFmtId="0" fontId="50" fillId="0" borderId="17" xfId="39" applyNumberFormat="1" applyFont="1" applyFill="1" applyBorder="1" applyAlignment="1" applyProtection="1">
      <alignment horizontal="center"/>
      <protection locked="0"/>
    </xf>
    <xf numFmtId="0" fontId="50" fillId="32" borderId="77" xfId="40" applyFont="1" applyFill="1" applyBorder="1" applyAlignment="1" applyProtection="1">
      <alignment horizontal="center"/>
    </xf>
    <xf numFmtId="0" fontId="57" fillId="32" borderId="79" xfId="52" applyFont="1" applyFill="1" applyBorder="1"/>
    <xf numFmtId="0" fontId="23" fillId="32" borderId="77" xfId="40" applyFont="1" applyFill="1" applyBorder="1" applyAlignment="1" applyProtection="1">
      <alignment horizontal="center"/>
    </xf>
    <xf numFmtId="0" fontId="23" fillId="32" borderId="51" xfId="39" applyNumberFormat="1" applyFont="1" applyFill="1" applyBorder="1" applyAlignment="1" applyProtection="1">
      <alignment horizontal="center"/>
      <protection locked="0"/>
    </xf>
    <xf numFmtId="0" fontId="48" fillId="32" borderId="79" xfId="52" applyFont="1" applyFill="1" applyBorder="1"/>
    <xf numFmtId="0" fontId="23" fillId="32" borderId="19" xfId="39" applyNumberFormat="1" applyFont="1" applyFill="1" applyBorder="1" applyAlignment="1" applyProtection="1">
      <alignment horizontal="center"/>
      <protection locked="0"/>
    </xf>
    <xf numFmtId="0" fontId="23" fillId="32" borderId="18" xfId="39" applyNumberFormat="1" applyFont="1" applyFill="1" applyBorder="1" applyAlignment="1" applyProtection="1">
      <alignment horizontal="center"/>
      <protection locked="0"/>
    </xf>
    <xf numFmtId="1" fontId="23" fillId="33" borderId="16" xfId="40" applyNumberFormat="1" applyFont="1" applyFill="1" applyBorder="1" applyAlignment="1" applyProtection="1">
      <alignment horizontal="center"/>
    </xf>
    <xf numFmtId="1" fontId="23" fillId="33" borderId="17" xfId="40" applyNumberFormat="1" applyFont="1" applyFill="1" applyBorder="1" applyAlignment="1" applyProtection="1">
      <alignment horizontal="center"/>
    </xf>
    <xf numFmtId="1" fontId="23" fillId="33" borderId="21" xfId="40" applyNumberFormat="1" applyFont="1" applyFill="1" applyBorder="1" applyAlignment="1" applyProtection="1">
      <alignment horizontal="center" vertical="center" shrinkToFit="1"/>
    </xf>
    <xf numFmtId="0" fontId="23" fillId="32" borderId="79" xfId="40" applyFont="1" applyFill="1" applyBorder="1"/>
    <xf numFmtId="0" fontId="37" fillId="32" borderId="0" xfId="46" applyFill="1"/>
    <xf numFmtId="0" fontId="50" fillId="0" borderId="51" xfId="39" applyNumberFormat="1" applyFont="1" applyBorder="1" applyAlignment="1" applyProtection="1">
      <alignment horizontal="center"/>
      <protection locked="0"/>
    </xf>
    <xf numFmtId="0" fontId="50" fillId="32" borderId="17" xfId="39" applyNumberFormat="1" applyFont="1" applyFill="1" applyBorder="1" applyAlignment="1" applyProtection="1">
      <alignment horizontal="center"/>
      <protection locked="0"/>
    </xf>
    <xf numFmtId="1" fontId="50" fillId="33" borderId="19" xfId="40" applyNumberFormat="1" applyFont="1" applyFill="1" applyBorder="1" applyAlignment="1" applyProtection="1">
      <alignment horizontal="center"/>
    </xf>
    <xf numFmtId="0" fontId="50" fillId="32" borderId="51" xfId="39" applyNumberFormat="1" applyFont="1" applyFill="1" applyBorder="1" applyAlignment="1" applyProtection="1">
      <alignment horizontal="center"/>
      <protection locked="0"/>
    </xf>
    <xf numFmtId="0" fontId="50" fillId="32" borderId="20" xfId="39" applyNumberFormat="1" applyFont="1" applyFill="1" applyBorder="1" applyAlignment="1" applyProtection="1">
      <alignment horizontal="center"/>
      <protection locked="0"/>
    </xf>
    <xf numFmtId="0" fontId="50" fillId="32" borderId="61" xfId="39" applyNumberFormat="1" applyFont="1" applyFill="1" applyBorder="1" applyAlignment="1" applyProtection="1">
      <alignment horizontal="center"/>
      <protection locked="0"/>
    </xf>
    <xf numFmtId="0" fontId="50" fillId="32" borderId="19" xfId="39" applyNumberFormat="1" applyFont="1" applyFill="1" applyBorder="1" applyAlignment="1" applyProtection="1">
      <alignment horizontal="center"/>
      <protection locked="0"/>
    </xf>
    <xf numFmtId="0" fontId="50" fillId="32" borderId="18" xfId="39" applyNumberFormat="1" applyFont="1" applyFill="1" applyBorder="1" applyAlignment="1" applyProtection="1">
      <alignment horizontal="center"/>
      <protection locked="0"/>
    </xf>
    <xf numFmtId="0" fontId="50" fillId="0" borderId="80" xfId="40" applyFont="1" applyFill="1" applyBorder="1" applyAlignment="1" applyProtection="1">
      <protection locked="0"/>
    </xf>
    <xf numFmtId="0" fontId="23" fillId="32" borderId="82" xfId="40" applyFont="1" applyFill="1" applyBorder="1" applyAlignment="1" applyProtection="1">
      <protection locked="0"/>
    </xf>
    <xf numFmtId="0" fontId="23" fillId="31" borderId="51" xfId="39" applyNumberFormat="1" applyFont="1" applyFill="1" applyBorder="1" applyAlignment="1" applyProtection="1">
      <alignment horizontal="center"/>
      <protection locked="0"/>
    </xf>
    <xf numFmtId="0" fontId="50" fillId="0" borderId="19" xfId="39" applyNumberFormat="1" applyFont="1" applyBorder="1" applyAlignment="1" applyProtection="1">
      <alignment horizontal="center"/>
      <protection locked="0"/>
    </xf>
    <xf numFmtId="0" fontId="50" fillId="0" borderId="18" xfId="39" applyNumberFormat="1" applyFont="1" applyBorder="1" applyAlignment="1" applyProtection="1">
      <alignment horizontal="center"/>
      <protection locked="0"/>
    </xf>
    <xf numFmtId="0" fontId="58" fillId="32" borderId="79" xfId="52" applyFont="1" applyFill="1" applyBorder="1"/>
    <xf numFmtId="0" fontId="57" fillId="0" borderId="79" xfId="52" applyFont="1" applyBorder="1" applyAlignment="1">
      <alignment horizontal="right"/>
    </xf>
    <xf numFmtId="0" fontId="23" fillId="32" borderId="81" xfId="46" applyFont="1" applyFill="1" applyBorder="1" applyAlignment="1" applyProtection="1">
      <alignment horizontal="center" vertical="center"/>
      <protection locked="0"/>
    </xf>
    <xf numFmtId="0" fontId="23" fillId="32" borderId="76" xfId="40" applyFont="1" applyFill="1" applyBorder="1" applyAlignment="1" applyProtection="1">
      <alignment horizontal="center" vertical="center"/>
      <protection locked="0"/>
    </xf>
    <xf numFmtId="0" fontId="23" fillId="34" borderId="79" xfId="40" applyFont="1" applyFill="1" applyBorder="1"/>
    <xf numFmtId="0" fontId="23" fillId="34" borderId="19" xfId="40" applyFont="1" applyFill="1" applyBorder="1"/>
    <xf numFmtId="0" fontId="23" fillId="34" borderId="19" xfId="0" applyFont="1" applyFill="1" applyBorder="1" applyAlignment="1">
      <alignment vertical="center" wrapText="1"/>
    </xf>
    <xf numFmtId="0" fontId="23" fillId="34" borderId="19" xfId="0" applyFont="1" applyFill="1" applyBorder="1"/>
    <xf numFmtId="0" fontId="23" fillId="34" borderId="77" xfId="40" applyFont="1" applyFill="1" applyBorder="1" applyAlignment="1">
      <alignment wrapText="1"/>
    </xf>
    <xf numFmtId="0" fontId="50" fillId="32" borderId="76" xfId="40" applyFont="1" applyFill="1" applyBorder="1" applyAlignment="1" applyProtection="1">
      <alignment horizontal="center" vertical="center"/>
      <protection locked="0"/>
    </xf>
    <xf numFmtId="0" fontId="23" fillId="35" borderId="79" xfId="40" applyFont="1" applyFill="1" applyBorder="1"/>
    <xf numFmtId="0" fontId="57" fillId="35" borderId="79" xfId="52" applyFont="1" applyFill="1" applyBorder="1"/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6" xfId="26" applyFont="1" applyFill="1" applyBorder="1" applyAlignment="1" applyProtection="1">
      <alignment horizontal="center" vertical="center"/>
    </xf>
    <xf numFmtId="0" fontId="59" fillId="32" borderId="76" xfId="40" applyFont="1" applyFill="1" applyBorder="1" applyAlignment="1" applyProtection="1">
      <alignment horizontal="center" vertical="center"/>
      <protection locked="0"/>
    </xf>
    <xf numFmtId="0" fontId="23" fillId="31" borderId="19" xfId="40" applyFont="1" applyFill="1" applyBorder="1"/>
    <xf numFmtId="0" fontId="50" fillId="32" borderId="79" xfId="46" applyFont="1" applyFill="1" applyBorder="1" applyAlignment="1" applyProtection="1">
      <alignment horizontal="center" vertical="center"/>
      <protection locked="0"/>
    </xf>
    <xf numFmtId="0" fontId="50" fillId="32" borderId="82" xfId="40" applyFont="1" applyFill="1" applyBorder="1" applyAlignment="1" applyProtection="1">
      <protection locked="0"/>
    </xf>
    <xf numFmtId="0" fontId="23" fillId="4" borderId="87" xfId="40" applyFont="1" applyFill="1" applyBorder="1" applyAlignment="1" applyProtection="1">
      <alignment horizontal="left" vertical="center" wrapText="1"/>
    </xf>
    <xf numFmtId="0" fontId="23" fillId="4" borderId="65" xfId="40" applyFont="1" applyFill="1" applyBorder="1" applyAlignment="1" applyProtection="1">
      <alignment horizontal="left" vertical="center" wrapText="1"/>
    </xf>
    <xf numFmtId="0" fontId="23" fillId="4" borderId="42" xfId="40" applyFont="1" applyFill="1" applyBorder="1" applyAlignment="1" applyProtection="1">
      <alignment horizontal="left" vertical="center" wrapText="1"/>
    </xf>
    <xf numFmtId="1" fontId="25" fillId="4" borderId="64" xfId="40" applyNumberFormat="1" applyFont="1" applyFill="1" applyBorder="1" applyAlignment="1" applyProtection="1">
      <alignment horizontal="center" vertical="center"/>
    </xf>
    <xf numFmtId="1" fontId="25" fillId="4" borderId="49" xfId="40" applyNumberFormat="1" applyFont="1" applyFill="1" applyBorder="1" applyAlignment="1" applyProtection="1">
      <alignment horizontal="center" vertical="center"/>
    </xf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6" xfId="26" applyFont="1" applyFill="1" applyBorder="1" applyAlignment="1" applyProtection="1">
      <alignment horizontal="center" vertical="center"/>
    </xf>
    <xf numFmtId="0" fontId="25" fillId="4" borderId="63" xfId="40" applyFont="1" applyFill="1" applyBorder="1" applyAlignment="1" applyProtection="1">
      <alignment horizontal="center"/>
    </xf>
    <xf numFmtId="0" fontId="25" fillId="4" borderId="69" xfId="40" applyFont="1" applyFill="1" applyBorder="1" applyAlignment="1" applyProtection="1">
      <alignment horizontal="center"/>
    </xf>
    <xf numFmtId="0" fontId="25" fillId="4" borderId="10" xfId="40" applyFont="1" applyFill="1" applyBorder="1" applyAlignment="1" applyProtection="1">
      <alignment horizontal="center" textRotation="90"/>
    </xf>
    <xf numFmtId="0" fontId="25" fillId="4" borderId="62" xfId="40" applyFont="1" applyFill="1" applyBorder="1" applyAlignment="1" applyProtection="1">
      <alignment horizontal="center" textRotation="90" wrapText="1"/>
    </xf>
    <xf numFmtId="0" fontId="25" fillId="4" borderId="20" xfId="40" applyFont="1" applyFill="1" applyBorder="1" applyAlignment="1" applyProtection="1">
      <alignment horizontal="center" vertical="center"/>
    </xf>
    <xf numFmtId="0" fontId="23" fillId="4" borderId="14" xfId="40" applyFont="1" applyFill="1" applyBorder="1" applyAlignment="1">
      <alignment horizontal="center" vertical="center"/>
    </xf>
    <xf numFmtId="0" fontId="23" fillId="4" borderId="91" xfId="40" applyFont="1" applyFill="1" applyBorder="1" applyAlignment="1" applyProtection="1">
      <alignment horizontal="center" vertical="center"/>
    </xf>
    <xf numFmtId="0" fontId="23" fillId="4" borderId="38" xfId="40" applyFont="1" applyFill="1" applyBorder="1" applyAlignment="1" applyProtection="1">
      <alignment horizontal="center" vertical="center"/>
    </xf>
    <xf numFmtId="0" fontId="23" fillId="4" borderId="92" xfId="40" applyFont="1" applyFill="1" applyBorder="1" applyAlignment="1" applyProtection="1">
      <alignment horizontal="center" vertical="center"/>
    </xf>
    <xf numFmtId="0" fontId="23" fillId="4" borderId="0" xfId="40" applyFont="1" applyFill="1" applyBorder="1" applyAlignment="1">
      <alignment horizontal="center" vertical="center"/>
    </xf>
    <xf numFmtId="0" fontId="24" fillId="0" borderId="0" xfId="40" applyFont="1" applyFill="1" applyBorder="1" applyAlignment="1" applyProtection="1">
      <alignment horizontal="center" vertical="center"/>
    </xf>
    <xf numFmtId="0" fontId="24" fillId="0" borderId="0" xfId="40" applyFont="1" applyFill="1" applyBorder="1" applyAlignment="1" applyProtection="1">
      <alignment horizontal="center" vertical="center"/>
      <protection locked="0"/>
    </xf>
    <xf numFmtId="0" fontId="25" fillId="4" borderId="70" xfId="40" applyFont="1" applyFill="1" applyBorder="1" applyAlignment="1" applyProtection="1">
      <alignment horizontal="center" vertical="center" textRotation="90"/>
    </xf>
    <xf numFmtId="0" fontId="26" fillId="4" borderId="71" xfId="40" applyFont="1" applyFill="1" applyBorder="1" applyAlignment="1" applyProtection="1">
      <alignment horizontal="center" vertical="center" textRotation="90"/>
    </xf>
    <xf numFmtId="0" fontId="27" fillId="4" borderId="72" xfId="40" applyFont="1" applyFill="1" applyBorder="1" applyAlignment="1" applyProtection="1">
      <alignment horizontal="center" vertical="center"/>
    </xf>
    <xf numFmtId="0" fontId="25" fillId="4" borderId="75" xfId="40" applyFont="1" applyFill="1" applyBorder="1" applyAlignment="1" applyProtection="1">
      <alignment horizontal="center"/>
    </xf>
    <xf numFmtId="0" fontId="25" fillId="4" borderId="19" xfId="40" applyFont="1" applyFill="1" applyBorder="1" applyAlignment="1" applyProtection="1">
      <alignment horizontal="center" vertical="center"/>
    </xf>
    <xf numFmtId="0" fontId="25" fillId="4" borderId="73" xfId="40" applyFont="1" applyFill="1" applyBorder="1" applyAlignment="1" applyProtection="1">
      <alignment horizontal="center" vertical="center" wrapText="1"/>
    </xf>
    <xf numFmtId="0" fontId="25" fillId="4" borderId="27" xfId="40" applyFont="1" applyFill="1" applyBorder="1" applyAlignment="1" applyProtection="1">
      <alignment horizontal="center" textRotation="90" wrapText="1"/>
    </xf>
    <xf numFmtId="0" fontId="25" fillId="4" borderId="150" xfId="40" applyFont="1" applyFill="1" applyBorder="1" applyAlignment="1" applyProtection="1">
      <alignment horizontal="center" textRotation="90" wrapText="1"/>
    </xf>
    <xf numFmtId="0" fontId="23" fillId="4" borderId="68" xfId="40" applyFont="1" applyFill="1" applyBorder="1" applyAlignment="1">
      <alignment horizontal="center" vertical="center"/>
    </xf>
    <xf numFmtId="1" fontId="23" fillId="4" borderId="52" xfId="40" applyNumberFormat="1" applyFont="1" applyFill="1" applyBorder="1" applyAlignment="1" applyProtection="1">
      <alignment horizontal="left" vertical="center"/>
    </xf>
    <xf numFmtId="1" fontId="23" fillId="4" borderId="51" xfId="40" applyNumberFormat="1" applyFont="1" applyFill="1" applyBorder="1" applyAlignment="1" applyProtection="1">
      <alignment horizontal="left" vertical="center"/>
    </xf>
    <xf numFmtId="1" fontId="23" fillId="4" borderId="17" xfId="40" applyNumberFormat="1" applyFont="1" applyFill="1" applyBorder="1" applyAlignment="1" applyProtection="1">
      <alignment horizontal="left" vertical="center"/>
    </xf>
    <xf numFmtId="1" fontId="23" fillId="4" borderId="66" xfId="40" applyNumberFormat="1" applyFont="1" applyFill="1" applyBorder="1" applyAlignment="1" applyProtection="1">
      <alignment horizontal="left" vertical="center"/>
    </xf>
    <xf numFmtId="165" fontId="25" fillId="4" borderId="67" xfId="26" applyNumberFormat="1" applyFont="1" applyFill="1" applyBorder="1" applyAlignment="1" applyProtection="1">
      <alignment horizontal="center" vertical="center"/>
    </xf>
    <xf numFmtId="1" fontId="23" fillId="4" borderId="16" xfId="40" applyNumberFormat="1" applyFont="1" applyFill="1" applyBorder="1" applyAlignment="1" applyProtection="1">
      <alignment horizontal="left" vertical="center" shrinkToFit="1"/>
    </xf>
    <xf numFmtId="9" fontId="25" fillId="4" borderId="22" xfId="45" applyFont="1" applyFill="1" applyBorder="1" applyAlignment="1" applyProtection="1">
      <alignment horizontal="center" vertical="center"/>
    </xf>
    <xf numFmtId="9" fontId="25" fillId="4" borderId="156" xfId="45" applyFont="1" applyFill="1" applyBorder="1" applyAlignment="1" applyProtection="1">
      <alignment horizontal="center" vertical="center"/>
    </xf>
    <xf numFmtId="165" fontId="25" fillId="4" borderId="22" xfId="26" applyNumberFormat="1" applyFont="1" applyFill="1" applyBorder="1" applyAlignment="1" applyProtection="1">
      <alignment horizontal="center" vertical="center"/>
    </xf>
    <xf numFmtId="165" fontId="25" fillId="4" borderId="156" xfId="26" applyNumberFormat="1" applyFont="1" applyFill="1" applyBorder="1" applyAlignment="1" applyProtection="1">
      <alignment horizontal="center" vertical="center"/>
    </xf>
    <xf numFmtId="0" fontId="25" fillId="4" borderId="74" xfId="40" applyFont="1" applyFill="1" applyBorder="1" applyAlignment="1" applyProtection="1">
      <alignment horizontal="center" vertical="center"/>
    </xf>
    <xf numFmtId="0" fontId="39" fillId="4" borderId="157" xfId="40" applyFont="1" applyFill="1" applyBorder="1" applyAlignment="1" applyProtection="1">
      <alignment horizontal="center" textRotation="90" wrapText="1"/>
    </xf>
    <xf numFmtId="0" fontId="47" fillId="27" borderId="77" xfId="40" applyFont="1" applyFill="1" applyBorder="1" applyAlignment="1">
      <alignment horizontal="center" vertical="center" wrapText="1"/>
    </xf>
    <xf numFmtId="0" fontId="41" fillId="27" borderId="77" xfId="0" applyFont="1" applyFill="1" applyBorder="1" applyAlignment="1">
      <alignment vertical="center" wrapText="1"/>
    </xf>
    <xf numFmtId="0" fontId="47" fillId="27" borderId="79" xfId="40" applyFont="1" applyFill="1" applyBorder="1" applyAlignment="1">
      <alignment horizontal="center" vertical="center" wrapText="1"/>
    </xf>
    <xf numFmtId="0" fontId="41" fillId="27" borderId="79" xfId="0" applyFont="1" applyFill="1" applyBorder="1" applyAlignment="1">
      <alignment horizontal="center" vertical="center" wrapText="1"/>
    </xf>
    <xf numFmtId="164" fontId="25" fillId="4" borderId="21" xfId="26" applyFont="1" applyFill="1" applyBorder="1" applyAlignment="1" applyProtection="1">
      <alignment horizontal="center" vertical="center"/>
    </xf>
    <xf numFmtId="0" fontId="25" fillId="25" borderId="94" xfId="46" applyFont="1" applyFill="1" applyBorder="1" applyAlignment="1" applyProtection="1">
      <alignment horizontal="center" vertical="center" textRotation="90"/>
    </xf>
    <xf numFmtId="0" fontId="25" fillId="25" borderId="101" xfId="46" applyFont="1" applyFill="1" applyBorder="1" applyAlignment="1" applyProtection="1">
      <alignment horizontal="center" vertical="center" textRotation="90"/>
    </xf>
    <xf numFmtId="0" fontId="25" fillId="25" borderId="113" xfId="46" applyFont="1" applyFill="1" applyBorder="1" applyAlignment="1" applyProtection="1">
      <alignment horizontal="center" vertical="center" textRotation="90"/>
    </xf>
    <xf numFmtId="0" fontId="26" fillId="25" borderId="95" xfId="46" applyFont="1" applyFill="1" applyBorder="1" applyAlignment="1" applyProtection="1">
      <alignment horizontal="center" vertical="center" textRotation="90"/>
    </xf>
    <xf numFmtId="0" fontId="26" fillId="25" borderId="102" xfId="46" applyFont="1" applyFill="1" applyBorder="1" applyAlignment="1" applyProtection="1">
      <alignment horizontal="center" vertical="center" textRotation="90"/>
    </xf>
    <xf numFmtId="0" fontId="26" fillId="25" borderId="114" xfId="46" applyFont="1" applyFill="1" applyBorder="1" applyAlignment="1" applyProtection="1">
      <alignment horizontal="center" vertical="center" textRotation="90"/>
    </xf>
    <xf numFmtId="0" fontId="27" fillId="25" borderId="96" xfId="46" applyFont="1" applyFill="1" applyBorder="1" applyAlignment="1" applyProtection="1">
      <alignment horizontal="center" vertical="center"/>
    </xf>
    <xf numFmtId="0" fontId="27" fillId="25" borderId="0" xfId="46" applyFont="1" applyFill="1" applyBorder="1" applyAlignment="1" applyProtection="1">
      <alignment horizontal="center" vertical="center"/>
    </xf>
    <xf numFmtId="0" fontId="35" fillId="25" borderId="115" xfId="50" applyFill="1" applyBorder="1" applyAlignment="1" applyProtection="1">
      <alignment horizontal="center" vertical="center"/>
    </xf>
    <xf numFmtId="0" fontId="25" fillId="25" borderId="97" xfId="46" applyFont="1" applyFill="1" applyBorder="1" applyAlignment="1" applyProtection="1">
      <alignment horizontal="center" vertical="center" wrapText="1"/>
    </xf>
    <xf numFmtId="0" fontId="35" fillId="25" borderId="98" xfId="50" applyFill="1" applyBorder="1" applyAlignment="1" applyProtection="1">
      <alignment horizontal="center" vertical="center" wrapText="1"/>
    </xf>
    <xf numFmtId="0" fontId="41" fillId="25" borderId="77" xfId="46" applyFont="1" applyFill="1" applyBorder="1" applyAlignment="1" applyProtection="1">
      <alignment horizontal="center" vertical="center"/>
    </xf>
    <xf numFmtId="0" fontId="35" fillId="25" borderId="79" xfId="50" applyFill="1" applyBorder="1" applyAlignment="1" applyProtection="1">
      <alignment horizontal="center" vertical="center"/>
    </xf>
    <xf numFmtId="0" fontId="41" fillId="25" borderId="79" xfId="46" applyFont="1" applyFill="1" applyBorder="1" applyAlignment="1" applyProtection="1">
      <alignment horizontal="center" vertical="center"/>
    </xf>
    <xf numFmtId="0" fontId="41" fillId="25" borderId="79" xfId="46" applyFont="1" applyFill="1" applyBorder="1" applyAlignment="1" applyProtection="1">
      <alignment horizontal="center" textRotation="90"/>
    </xf>
    <xf numFmtId="0" fontId="35" fillId="25" borderId="117" xfId="50" applyFill="1" applyBorder="1" applyAlignment="1" applyProtection="1">
      <alignment horizontal="center"/>
    </xf>
    <xf numFmtId="0" fontId="41" fillId="25" borderId="112" xfId="46" applyFont="1" applyFill="1" applyBorder="1" applyAlignment="1" applyProtection="1">
      <alignment horizontal="center" textRotation="90"/>
    </xf>
    <xf numFmtId="0" fontId="35" fillId="25" borderId="120" xfId="50" applyFill="1" applyBorder="1" applyAlignment="1" applyProtection="1">
      <alignment horizontal="center"/>
    </xf>
    <xf numFmtId="0" fontId="41" fillId="25" borderId="111" xfId="46" applyFont="1" applyFill="1" applyBorder="1" applyAlignment="1" applyProtection="1">
      <alignment horizontal="center" vertical="center"/>
    </xf>
    <xf numFmtId="0" fontId="41" fillId="25" borderId="80" xfId="46" applyFont="1" applyFill="1" applyBorder="1" applyAlignment="1" applyProtection="1">
      <alignment horizontal="center" textRotation="90"/>
    </xf>
    <xf numFmtId="0" fontId="35" fillId="25" borderId="118" xfId="50" applyFill="1" applyBorder="1" applyAlignment="1" applyProtection="1">
      <alignment horizontal="center"/>
    </xf>
    <xf numFmtId="0" fontId="24" fillId="0" borderId="0" xfId="46" applyFont="1" applyFill="1" applyAlignment="1" applyProtection="1">
      <alignment horizontal="center" vertical="center"/>
    </xf>
    <xf numFmtId="0" fontId="24" fillId="0" borderId="0" xfId="46" applyFont="1" applyFill="1" applyBorder="1" applyAlignment="1" applyProtection="1">
      <alignment horizontal="center" vertical="center"/>
      <protection locked="0"/>
    </xf>
    <xf numFmtId="0" fontId="25" fillId="25" borderId="99" xfId="46" applyFont="1" applyFill="1" applyBorder="1" applyAlignment="1" applyProtection="1">
      <alignment horizontal="center" vertical="center"/>
    </xf>
    <xf numFmtId="0" fontId="23" fillId="0" borderId="96" xfId="50" applyFont="1" applyBorder="1" applyAlignment="1">
      <alignment horizontal="center" vertical="center"/>
    </xf>
    <xf numFmtId="0" fontId="23" fillId="0" borderId="100" xfId="50" applyFont="1" applyBorder="1" applyAlignment="1">
      <alignment horizontal="center" vertical="center"/>
    </xf>
    <xf numFmtId="0" fontId="23" fillId="0" borderId="108" xfId="50" applyFont="1" applyBorder="1" applyAlignment="1">
      <alignment horizontal="center" vertical="center"/>
    </xf>
    <xf numFmtId="0" fontId="23" fillId="0" borderId="109" xfId="50" applyFont="1" applyBorder="1" applyAlignment="1">
      <alignment horizontal="center" vertical="center"/>
    </xf>
    <xf numFmtId="0" fontId="23" fillId="0" borderId="110" xfId="50" applyFont="1" applyBorder="1" applyAlignment="1">
      <alignment horizontal="center" vertical="center"/>
    </xf>
    <xf numFmtId="0" fontId="41" fillId="27" borderId="79" xfId="0" applyFont="1" applyFill="1" applyBorder="1" applyAlignment="1">
      <alignment vertical="center"/>
    </xf>
    <xf numFmtId="0" fontId="41" fillId="25" borderId="103" xfId="46" applyFont="1" applyFill="1" applyBorder="1" applyAlignment="1" applyProtection="1">
      <alignment horizontal="center"/>
    </xf>
    <xf numFmtId="0" fontId="41" fillId="25" borderId="104" xfId="46" applyFont="1" applyFill="1" applyBorder="1" applyAlignment="1" applyProtection="1">
      <alignment horizontal="center"/>
    </xf>
    <xf numFmtId="0" fontId="41" fillId="25" borderId="105" xfId="46" applyFont="1" applyFill="1" applyBorder="1" applyAlignment="1" applyProtection="1">
      <alignment horizontal="center"/>
    </xf>
    <xf numFmtId="0" fontId="41" fillId="25" borderId="106" xfId="46" applyFont="1" applyFill="1" applyBorder="1" applyAlignment="1" applyProtection="1">
      <alignment horizontal="center"/>
    </xf>
    <xf numFmtId="0" fontId="41" fillId="25" borderId="107" xfId="46" applyFont="1" applyFill="1" applyBorder="1" applyAlignment="1" applyProtection="1">
      <alignment horizontal="center"/>
    </xf>
    <xf numFmtId="0" fontId="41" fillId="25" borderId="89" xfId="46" applyFont="1" applyFill="1" applyBorder="1" applyAlignment="1" applyProtection="1">
      <alignment horizontal="center" textRotation="90"/>
    </xf>
    <xf numFmtId="0" fontId="35" fillId="25" borderId="121" xfId="50" applyFill="1" applyBorder="1" applyAlignment="1" applyProtection="1">
      <alignment horizontal="center"/>
    </xf>
    <xf numFmtId="0" fontId="44" fillId="4" borderId="144" xfId="40" applyFont="1" applyFill="1" applyBorder="1" applyAlignment="1" applyProtection="1">
      <alignment horizontal="center" vertical="center" textRotation="90" wrapText="1"/>
    </xf>
    <xf numFmtId="0" fontId="44" fillId="4" borderId="145" xfId="40" applyFont="1" applyFill="1" applyBorder="1" applyAlignment="1" applyProtection="1">
      <alignment horizontal="center" vertical="center" textRotation="90" wrapText="1"/>
    </xf>
    <xf numFmtId="0" fontId="38" fillId="25" borderId="109" xfId="46" applyFont="1" applyFill="1" applyBorder="1" applyAlignment="1">
      <alignment horizontal="center" vertical="center"/>
    </xf>
    <xf numFmtId="0" fontId="35" fillId="25" borderId="109" xfId="50" applyFill="1" applyBorder="1" applyAlignment="1">
      <alignment horizontal="center" vertical="center"/>
    </xf>
    <xf numFmtId="0" fontId="38" fillId="25" borderId="143" xfId="46" applyFont="1" applyFill="1" applyBorder="1" applyAlignment="1">
      <alignment horizontal="center" vertical="center"/>
    </xf>
    <xf numFmtId="0" fontId="35" fillId="25" borderId="143" xfId="50" applyFill="1" applyBorder="1" applyAlignment="1">
      <alignment horizontal="center" vertical="center"/>
    </xf>
    <xf numFmtId="0" fontId="38" fillId="25" borderId="14" xfId="46" applyFont="1" applyFill="1" applyBorder="1" applyAlignment="1">
      <alignment horizontal="center" vertical="center"/>
    </xf>
    <xf numFmtId="0" fontId="35" fillId="25" borderId="14" xfId="50" applyFill="1" applyBorder="1" applyAlignment="1">
      <alignment horizontal="center" vertical="center"/>
    </xf>
    <xf numFmtId="0" fontId="23" fillId="25" borderId="86" xfId="46" applyFont="1" applyFill="1" applyBorder="1" applyAlignment="1" applyProtection="1">
      <alignment horizontal="left" vertical="center" wrapText="1"/>
    </xf>
    <xf numFmtId="0" fontId="35" fillId="25" borderId="79" xfId="50" applyFill="1" applyBorder="1" applyAlignment="1" applyProtection="1">
      <alignment horizontal="left" vertical="center" wrapText="1"/>
    </xf>
    <xf numFmtId="1" fontId="25" fillId="25" borderId="81" xfId="46" applyNumberFormat="1" applyFont="1" applyFill="1" applyBorder="1" applyAlignment="1" applyProtection="1">
      <alignment horizontal="center" vertical="center"/>
    </xf>
    <xf numFmtId="1" fontId="25" fillId="25" borderId="78" xfId="46" applyNumberFormat="1" applyFont="1" applyFill="1" applyBorder="1" applyAlignment="1" applyProtection="1">
      <alignment horizontal="center" vertical="center"/>
    </xf>
    <xf numFmtId="0" fontId="38" fillId="25" borderId="175" xfId="46" applyFont="1" applyFill="1" applyBorder="1" applyAlignment="1">
      <alignment horizontal="center" vertical="center"/>
    </xf>
    <xf numFmtId="0" fontId="41" fillId="25" borderId="112" xfId="46" applyFont="1" applyFill="1" applyBorder="1" applyAlignment="1" applyProtection="1">
      <alignment horizontal="center" vertical="center"/>
    </xf>
    <xf numFmtId="0" fontId="41" fillId="25" borderId="85" xfId="46" applyFont="1" applyFill="1" applyBorder="1" applyAlignment="1" applyProtection="1">
      <alignment horizontal="center" textRotation="90"/>
    </xf>
    <xf numFmtId="0" fontId="41" fillId="25" borderId="170" xfId="46" applyFont="1" applyFill="1" applyBorder="1" applyAlignment="1" applyProtection="1">
      <alignment horizontal="center" textRotation="90"/>
    </xf>
    <xf numFmtId="0" fontId="47" fillId="27" borderId="85" xfId="40" applyFont="1" applyFill="1" applyBorder="1" applyAlignment="1">
      <alignment horizontal="center" vertical="center" wrapText="1"/>
    </xf>
    <xf numFmtId="0" fontId="47" fillId="27" borderId="133" xfId="40" applyFont="1" applyFill="1" applyBorder="1" applyAlignment="1">
      <alignment horizontal="center" vertical="center" wrapText="1"/>
    </xf>
    <xf numFmtId="0" fontId="47" fillId="27" borderId="83" xfId="40" applyFont="1" applyFill="1" applyBorder="1" applyAlignment="1">
      <alignment horizontal="center" vertical="center" wrapText="1"/>
    </xf>
    <xf numFmtId="0" fontId="41" fillId="25" borderId="168" xfId="46" applyFont="1" applyFill="1" applyBorder="1" applyAlignment="1" applyProtection="1">
      <alignment horizontal="center" textRotation="90"/>
    </xf>
    <xf numFmtId="0" fontId="41" fillId="25" borderId="169" xfId="46" applyFont="1" applyFill="1" applyBorder="1" applyAlignment="1" applyProtection="1">
      <alignment horizontal="center" textRotation="90"/>
    </xf>
    <xf numFmtId="0" fontId="41" fillId="25" borderId="81" xfId="46" applyFont="1" applyFill="1" applyBorder="1" applyAlignment="1" applyProtection="1">
      <alignment horizontal="center" vertical="center"/>
    </xf>
    <xf numFmtId="0" fontId="41" fillId="25" borderId="167" xfId="46" applyFont="1" applyFill="1" applyBorder="1" applyAlignment="1" applyProtection="1">
      <alignment horizontal="center" vertical="center"/>
    </xf>
    <xf numFmtId="0" fontId="27" fillId="25" borderId="172" xfId="46" applyFont="1" applyFill="1" applyBorder="1" applyAlignment="1" applyProtection="1">
      <alignment horizontal="center" vertical="center"/>
    </xf>
    <xf numFmtId="0" fontId="27" fillId="25" borderId="173" xfId="46" applyFont="1" applyFill="1" applyBorder="1" applyAlignment="1" applyProtection="1">
      <alignment horizontal="center" vertical="center"/>
    </xf>
    <xf numFmtId="0" fontId="27" fillId="25" borderId="174" xfId="46" applyFont="1" applyFill="1" applyBorder="1" applyAlignment="1" applyProtection="1">
      <alignment horizontal="center" vertical="center"/>
    </xf>
    <xf numFmtId="0" fontId="25" fillId="25" borderId="98" xfId="46" applyFont="1" applyFill="1" applyBorder="1" applyAlignment="1" applyProtection="1">
      <alignment horizontal="center" vertical="center" wrapText="1"/>
    </xf>
    <xf numFmtId="0" fontId="25" fillId="25" borderId="171" xfId="46" applyFont="1" applyFill="1" applyBorder="1" applyAlignment="1" applyProtection="1">
      <alignment horizontal="center" vertical="center" wrapText="1"/>
    </xf>
    <xf numFmtId="1" fontId="25" fillId="25" borderId="180" xfId="46" applyNumberFormat="1" applyFont="1" applyFill="1" applyBorder="1" applyAlignment="1" applyProtection="1">
      <alignment horizontal="center" vertical="center"/>
    </xf>
    <xf numFmtId="1" fontId="25" fillId="25" borderId="181" xfId="46" applyNumberFormat="1" applyFont="1" applyFill="1" applyBorder="1" applyAlignment="1" applyProtection="1">
      <alignment horizontal="center" vertical="center"/>
    </xf>
    <xf numFmtId="0" fontId="47" fillId="27" borderId="178" xfId="40" applyFont="1" applyFill="1" applyBorder="1" applyAlignment="1">
      <alignment horizontal="center" vertical="center" wrapText="1"/>
    </xf>
    <xf numFmtId="0" fontId="47" fillId="27" borderId="179" xfId="40" applyFont="1" applyFill="1" applyBorder="1" applyAlignment="1">
      <alignment horizontal="center" vertical="center" wrapText="1"/>
    </xf>
    <xf numFmtId="0" fontId="47" fillId="27" borderId="127" xfId="40" applyFont="1" applyFill="1" applyBorder="1" applyAlignment="1">
      <alignment horizontal="center" vertical="center" wrapText="1"/>
    </xf>
    <xf numFmtId="0" fontId="23" fillId="25" borderId="81" xfId="46" applyFont="1" applyFill="1" applyBorder="1" applyAlignment="1" applyProtection="1">
      <alignment horizontal="left" vertical="center" wrapText="1"/>
    </xf>
    <xf numFmtId="0" fontId="23" fillId="25" borderId="78" xfId="46" applyFont="1" applyFill="1" applyBorder="1" applyAlignment="1" applyProtection="1">
      <alignment horizontal="left" vertical="center" wrapText="1"/>
    </xf>
    <xf numFmtId="0" fontId="23" fillId="25" borderId="77" xfId="46" applyFont="1" applyFill="1" applyBorder="1" applyAlignment="1" applyProtection="1">
      <alignment horizontal="left" vertical="center" wrapText="1"/>
    </xf>
    <xf numFmtId="0" fontId="41" fillId="25" borderId="176" xfId="46" applyFont="1" applyFill="1" applyBorder="1" applyAlignment="1" applyProtection="1">
      <alignment horizontal="center" textRotation="90"/>
    </xf>
    <xf numFmtId="0" fontId="41" fillId="25" borderId="177" xfId="46" applyFont="1" applyFill="1" applyBorder="1" applyAlignment="1" applyProtection="1">
      <alignment horizontal="center" textRotation="90"/>
    </xf>
    <xf numFmtId="0" fontId="38" fillId="25" borderId="183" xfId="46" applyFont="1" applyFill="1" applyBorder="1" applyAlignment="1">
      <alignment horizontal="center" vertical="center"/>
    </xf>
    <xf numFmtId="0" fontId="38" fillId="25" borderId="182" xfId="46" applyFont="1" applyFill="1" applyBorder="1" applyAlignment="1">
      <alignment horizontal="center" vertical="center"/>
    </xf>
    <xf numFmtId="0" fontId="25" fillId="25" borderId="96" xfId="46" applyFont="1" applyFill="1" applyBorder="1" applyAlignment="1" applyProtection="1">
      <alignment horizontal="center" vertical="center"/>
    </xf>
    <xf numFmtId="0" fontId="25" fillId="25" borderId="100" xfId="46" applyFont="1" applyFill="1" applyBorder="1" applyAlignment="1" applyProtection="1">
      <alignment horizontal="center" vertical="center"/>
    </xf>
    <xf numFmtId="0" fontId="25" fillId="25" borderId="108" xfId="46" applyFont="1" applyFill="1" applyBorder="1" applyAlignment="1" applyProtection="1">
      <alignment horizontal="center" vertical="center"/>
    </xf>
    <xf numFmtId="0" fontId="25" fillId="25" borderId="109" xfId="46" applyFont="1" applyFill="1" applyBorder="1" applyAlignment="1" applyProtection="1">
      <alignment horizontal="center" vertical="center"/>
    </xf>
    <xf numFmtId="0" fontId="25" fillId="25" borderId="110" xfId="46" applyFont="1" applyFill="1" applyBorder="1" applyAlignment="1" applyProtection="1">
      <alignment horizontal="center" vertical="center"/>
    </xf>
    <xf numFmtId="0" fontId="41" fillId="25" borderId="164" xfId="46" applyFont="1" applyFill="1" applyBorder="1" applyAlignment="1" applyProtection="1">
      <alignment horizontal="center"/>
    </xf>
    <xf numFmtId="0" fontId="41" fillId="25" borderId="165" xfId="46" applyFont="1" applyFill="1" applyBorder="1" applyAlignment="1" applyProtection="1">
      <alignment horizontal="center"/>
    </xf>
    <xf numFmtId="0" fontId="41" fillId="25" borderId="166" xfId="46" applyFont="1" applyFill="1" applyBorder="1" applyAlignment="1" applyProtection="1">
      <alignment horizontal="center"/>
    </xf>
    <xf numFmtId="0" fontId="41" fillId="25" borderId="130" xfId="46" applyFont="1" applyFill="1" applyBorder="1" applyAlignment="1" applyProtection="1">
      <alignment horizontal="center"/>
    </xf>
    <xf numFmtId="0" fontId="25" fillId="25" borderId="184" xfId="46" applyFont="1" applyFill="1" applyBorder="1" applyAlignment="1" applyProtection="1">
      <alignment horizontal="center" vertical="center" wrapText="1"/>
    </xf>
    <xf numFmtId="0" fontId="24" fillId="0" borderId="87" xfId="40" applyFont="1" applyFill="1" applyBorder="1" applyAlignment="1" applyProtection="1">
      <alignment horizontal="center" vertical="center"/>
    </xf>
  </cellXfs>
  <cellStyles count="5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7"/>
    <cellStyle name="Normál 2 2" xfId="48"/>
    <cellStyle name="Normál 3" xfId="49"/>
    <cellStyle name="Normál 3 2" xfId="50"/>
    <cellStyle name="Normál 4" xfId="51"/>
    <cellStyle name="Normál 4 2" xfId="52"/>
    <cellStyle name="Normál_bsc_kep_terv_onkorm_szakir" xfId="39"/>
    <cellStyle name="Normál_H_B séma 0323" xfId="40"/>
    <cellStyle name="Normál_H_B séma 0323 2" xfId="46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  <cellStyle name="Százalék" xfId="4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CE43C"/>
      <color rgb="FF99FF99"/>
      <color rgb="FF66FF99"/>
      <color rgb="FF99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DH%202020\SZAKFEJLESZTES%202020\Logisztika\2020%20ttprogramok\8_f&#233;l&#233;ves_TANTERVIH&#193;L&#211;_Kat%20Log%200125%20jav%20F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DH%202020\SZAKFEJLESZTES%202020\Logisztika\2020%20ttprogramok\haditechn\Haditechnika%20OVT%200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AK"/>
      <sheetName val="HADTAP_SPEC"/>
      <sheetName val="haditechnikai_SPEC"/>
      <sheetName val="Közl_SPEC"/>
      <sheetName val="Pénzügy_SPEC"/>
    </sheetNames>
    <sheetDataSet>
      <sheetData sheetId="0">
        <row r="109">
          <cell r="BE109">
            <v>183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AK"/>
      <sheetName val="páncélos- és gépjármű"/>
      <sheetName val="fegyverzettechnika"/>
    </sheetNames>
    <sheetDataSet>
      <sheetData sheetId="0">
        <row r="113">
          <cell r="BE113">
            <v>37</v>
          </cell>
        </row>
        <row r="121">
          <cell r="BE121">
            <v>199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0"/>
    <pageSetUpPr fitToPage="1"/>
  </sheetPr>
  <dimension ref="A1:BG257"/>
  <sheetViews>
    <sheetView tabSelected="1" zoomScale="90" zoomScaleNormal="90" zoomScaleSheetLayoutView="75" zoomScalePageLayoutView="90" workbookViewId="0">
      <pane ySplit="8" topLeftCell="A9" activePane="bottomLeft" state="frozen"/>
      <selection pane="bottomLeft" activeCell="A15" sqref="A15"/>
    </sheetView>
  </sheetViews>
  <sheetFormatPr defaultColWidth="10.6640625" defaultRowHeight="15.75" x14ac:dyDescent="0.25"/>
  <cols>
    <col min="1" max="1" width="17.1640625" style="1" customWidth="1"/>
    <col min="2" max="2" width="7.1640625" style="95" customWidth="1"/>
    <col min="3" max="3" width="63.6640625" style="95" customWidth="1"/>
    <col min="4" max="4" width="6.83203125" style="92" customWidth="1"/>
    <col min="5" max="5" width="7.5" style="92" customWidth="1"/>
    <col min="6" max="6" width="4.5" style="92" customWidth="1"/>
    <col min="7" max="7" width="7.5" style="92" customWidth="1"/>
    <col min="8" max="8" width="6" style="92" customWidth="1"/>
    <col min="9" max="9" width="6.33203125" style="92" customWidth="1"/>
    <col min="10" max="10" width="4.5" style="92" customWidth="1"/>
    <col min="11" max="11" width="7.5" style="92" customWidth="1"/>
    <col min="12" max="12" width="4.5" style="92" customWidth="1"/>
    <col min="13" max="13" width="7.5" style="92" customWidth="1"/>
    <col min="14" max="15" width="6" style="92" customWidth="1"/>
    <col min="16" max="16" width="4.5" style="92" customWidth="1"/>
    <col min="17" max="17" width="7.5" style="92" customWidth="1"/>
    <col min="18" max="18" width="4.5" style="92" customWidth="1"/>
    <col min="19" max="19" width="7.5" style="92" customWidth="1"/>
    <col min="20" max="21" width="6" style="92" customWidth="1"/>
    <col min="22" max="22" width="4.5" style="92" customWidth="1"/>
    <col min="23" max="23" width="7.5" style="92" customWidth="1"/>
    <col min="24" max="24" width="4.5" style="92" customWidth="1"/>
    <col min="25" max="25" width="7.5" style="92" customWidth="1"/>
    <col min="26" max="27" width="6" style="92" customWidth="1"/>
    <col min="28" max="28" width="4.5" style="92" customWidth="1"/>
    <col min="29" max="29" width="7.5" style="92" customWidth="1"/>
    <col min="30" max="30" width="4.5" style="92" customWidth="1"/>
    <col min="31" max="31" width="7.5" style="92" customWidth="1"/>
    <col min="32" max="32" width="6" style="92" customWidth="1"/>
    <col min="33" max="33" width="7" style="92" customWidth="1"/>
    <col min="34" max="34" width="5.6640625" style="92" customWidth="1"/>
    <col min="35" max="35" width="7.5" style="92" customWidth="1"/>
    <col min="36" max="36" width="5.83203125" style="92" customWidth="1"/>
    <col min="37" max="37" width="8.1640625" style="92" bestFit="1" customWidth="1"/>
    <col min="38" max="38" width="5.83203125" style="92" customWidth="1"/>
    <col min="39" max="39" width="6.83203125" style="92" customWidth="1"/>
    <col min="40" max="40" width="5.83203125" style="92" customWidth="1"/>
    <col min="41" max="41" width="8.1640625" style="92" bestFit="1" customWidth="1"/>
    <col min="42" max="42" width="6.5" style="92" customWidth="1"/>
    <col min="43" max="43" width="8.1640625" style="92" bestFit="1" customWidth="1"/>
    <col min="44" max="46" width="5.83203125" style="92" customWidth="1"/>
    <col min="47" max="47" width="8.1640625" style="92" bestFit="1" customWidth="1"/>
    <col min="48" max="48" width="5.83203125" style="92" customWidth="1"/>
    <col min="49" max="49" width="8.1640625" style="92" bestFit="1" customWidth="1"/>
    <col min="50" max="52" width="6.5" style="92" bestFit="1" customWidth="1"/>
    <col min="53" max="53" width="8.1640625" style="92" bestFit="1" customWidth="1"/>
    <col min="54" max="54" width="6.5" style="92" bestFit="1" customWidth="1"/>
    <col min="55" max="55" width="8.1640625" style="92" bestFit="1" customWidth="1"/>
    <col min="56" max="56" width="6.5" style="92" bestFit="1" customWidth="1"/>
    <col min="57" max="57" width="10.33203125" style="92" customWidth="1"/>
    <col min="58" max="58" width="53.6640625" style="294" customWidth="1"/>
    <col min="59" max="59" width="32.6640625" style="2" customWidth="1"/>
    <col min="60" max="69" width="1.83203125" style="2" customWidth="1"/>
    <col min="70" max="70" width="2.33203125" style="2" customWidth="1"/>
    <col min="71" max="16384" width="10.6640625" style="2"/>
  </cols>
  <sheetData>
    <row r="1" spans="1:59" ht="23.25" x14ac:dyDescent="0.2">
      <c r="A1" s="390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  <c r="AL1" s="390"/>
      <c r="AM1" s="390"/>
      <c r="AN1" s="390"/>
      <c r="AO1" s="390"/>
      <c r="AP1" s="390"/>
      <c r="AQ1" s="390"/>
      <c r="AR1" s="390"/>
      <c r="AS1" s="390"/>
      <c r="AT1" s="390"/>
      <c r="AU1" s="390"/>
      <c r="AV1" s="390"/>
      <c r="AW1" s="390"/>
      <c r="AX1" s="390"/>
      <c r="AY1" s="390"/>
      <c r="AZ1" s="390"/>
      <c r="BA1" s="390"/>
      <c r="BB1" s="390"/>
      <c r="BC1" s="390"/>
      <c r="BD1" s="390"/>
      <c r="BE1" s="390"/>
    </row>
    <row r="2" spans="1:59" ht="23.25" x14ac:dyDescent="0.2">
      <c r="A2" s="391" t="s">
        <v>269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</row>
    <row r="3" spans="1:59" ht="21.6" customHeight="1" x14ac:dyDescent="0.2">
      <c r="A3" s="391" t="s">
        <v>388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</row>
    <row r="4" spans="1:59" ht="21.6" customHeight="1" thickBot="1" x14ac:dyDescent="0.25">
      <c r="A4" s="390" t="s">
        <v>238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  <c r="AL4" s="390"/>
      <c r="AM4" s="390"/>
      <c r="AN4" s="390"/>
      <c r="AO4" s="390"/>
      <c r="AP4" s="390"/>
      <c r="AQ4" s="390"/>
      <c r="AR4" s="390"/>
      <c r="AS4" s="390"/>
      <c r="AT4" s="390"/>
      <c r="AU4" s="390"/>
      <c r="AV4" s="390"/>
      <c r="AW4" s="390"/>
      <c r="AX4" s="390"/>
      <c r="AY4" s="390"/>
      <c r="AZ4" s="390"/>
      <c r="BA4" s="390"/>
      <c r="BB4" s="390"/>
      <c r="BC4" s="390"/>
      <c r="BD4" s="390"/>
      <c r="BE4" s="390"/>
    </row>
    <row r="5" spans="1:59" ht="15.6" customHeight="1" thickTop="1" thickBot="1" x14ac:dyDescent="0.25">
      <c r="A5" s="392" t="s">
        <v>1</v>
      </c>
      <c r="B5" s="393" t="s">
        <v>2</v>
      </c>
      <c r="C5" s="394" t="s">
        <v>3</v>
      </c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397" t="s">
        <v>4</v>
      </c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  <c r="AL5" s="397"/>
      <c r="AM5" s="397"/>
      <c r="AN5" s="397"/>
      <c r="AO5" s="397"/>
      <c r="AP5" s="397"/>
      <c r="AQ5" s="397"/>
      <c r="AR5" s="397"/>
      <c r="AS5" s="397"/>
      <c r="AT5" s="397"/>
      <c r="AU5" s="397"/>
      <c r="AV5" s="397"/>
      <c r="AW5" s="397"/>
      <c r="AX5" s="397"/>
      <c r="AY5" s="397"/>
      <c r="AZ5" s="411" t="s">
        <v>5</v>
      </c>
      <c r="BA5" s="411"/>
      <c r="BB5" s="411"/>
      <c r="BC5" s="411"/>
      <c r="BD5" s="411"/>
      <c r="BE5" s="411"/>
      <c r="BF5" s="413" t="s">
        <v>47</v>
      </c>
      <c r="BG5" s="415" t="s">
        <v>48</v>
      </c>
    </row>
    <row r="6" spans="1:59" ht="15.6" customHeight="1" thickTop="1" thickBot="1" x14ac:dyDescent="0.3">
      <c r="A6" s="392"/>
      <c r="B6" s="393"/>
      <c r="C6" s="394"/>
      <c r="D6" s="381" t="s">
        <v>6</v>
      </c>
      <c r="E6" s="381"/>
      <c r="F6" s="381"/>
      <c r="G6" s="381"/>
      <c r="H6" s="381"/>
      <c r="I6" s="381"/>
      <c r="J6" s="380" t="s">
        <v>7</v>
      </c>
      <c r="K6" s="380"/>
      <c r="L6" s="380"/>
      <c r="M6" s="380"/>
      <c r="N6" s="380"/>
      <c r="O6" s="380"/>
      <c r="P6" s="381" t="s">
        <v>8</v>
      </c>
      <c r="Q6" s="381"/>
      <c r="R6" s="381"/>
      <c r="S6" s="381"/>
      <c r="T6" s="381"/>
      <c r="U6" s="381"/>
      <c r="V6" s="380" t="s">
        <v>9</v>
      </c>
      <c r="W6" s="380"/>
      <c r="X6" s="380"/>
      <c r="Y6" s="380"/>
      <c r="Z6" s="380"/>
      <c r="AA6" s="380"/>
      <c r="AB6" s="381" t="s">
        <v>10</v>
      </c>
      <c r="AC6" s="381"/>
      <c r="AD6" s="381"/>
      <c r="AE6" s="381"/>
      <c r="AF6" s="381"/>
      <c r="AG6" s="381"/>
      <c r="AH6" s="395" t="s">
        <v>11</v>
      </c>
      <c r="AI6" s="395"/>
      <c r="AJ6" s="395"/>
      <c r="AK6" s="395"/>
      <c r="AL6" s="395"/>
      <c r="AM6" s="395"/>
      <c r="AN6" s="381" t="s">
        <v>34</v>
      </c>
      <c r="AO6" s="381"/>
      <c r="AP6" s="381"/>
      <c r="AQ6" s="381"/>
      <c r="AR6" s="381"/>
      <c r="AS6" s="381"/>
      <c r="AT6" s="380" t="s">
        <v>35</v>
      </c>
      <c r="AU6" s="380"/>
      <c r="AV6" s="380"/>
      <c r="AW6" s="380"/>
      <c r="AX6" s="380"/>
      <c r="AY6" s="380"/>
      <c r="AZ6" s="411"/>
      <c r="BA6" s="411"/>
      <c r="BB6" s="411"/>
      <c r="BC6" s="411"/>
      <c r="BD6" s="411"/>
      <c r="BE6" s="411"/>
      <c r="BF6" s="414"/>
      <c r="BG6" s="416"/>
    </row>
    <row r="7" spans="1:59" ht="15.6" customHeight="1" thickTop="1" thickBot="1" x14ac:dyDescent="0.25">
      <c r="A7" s="392"/>
      <c r="B7" s="393"/>
      <c r="C7" s="394"/>
      <c r="D7" s="384" t="s">
        <v>12</v>
      </c>
      <c r="E7" s="384"/>
      <c r="F7" s="396" t="s">
        <v>13</v>
      </c>
      <c r="G7" s="396"/>
      <c r="H7" s="382" t="s">
        <v>14</v>
      </c>
      <c r="I7" s="383" t="s">
        <v>45</v>
      </c>
      <c r="J7" s="384" t="s">
        <v>12</v>
      </c>
      <c r="K7" s="384"/>
      <c r="L7" s="396" t="s">
        <v>13</v>
      </c>
      <c r="M7" s="396"/>
      <c r="N7" s="382" t="s">
        <v>14</v>
      </c>
      <c r="O7" s="398" t="s">
        <v>46</v>
      </c>
      <c r="P7" s="384" t="s">
        <v>12</v>
      </c>
      <c r="Q7" s="384"/>
      <c r="R7" s="396" t="s">
        <v>13</v>
      </c>
      <c r="S7" s="396"/>
      <c r="T7" s="382" t="s">
        <v>14</v>
      </c>
      <c r="U7" s="398" t="s">
        <v>46</v>
      </c>
      <c r="V7" s="384" t="s">
        <v>12</v>
      </c>
      <c r="W7" s="384"/>
      <c r="X7" s="396" t="s">
        <v>13</v>
      </c>
      <c r="Y7" s="396"/>
      <c r="Z7" s="382" t="s">
        <v>14</v>
      </c>
      <c r="AA7" s="383" t="s">
        <v>46</v>
      </c>
      <c r="AB7" s="384" t="s">
        <v>12</v>
      </c>
      <c r="AC7" s="384"/>
      <c r="AD7" s="396" t="s">
        <v>13</v>
      </c>
      <c r="AE7" s="396"/>
      <c r="AF7" s="382" t="s">
        <v>14</v>
      </c>
      <c r="AG7" s="383" t="s">
        <v>46</v>
      </c>
      <c r="AH7" s="384" t="s">
        <v>12</v>
      </c>
      <c r="AI7" s="384"/>
      <c r="AJ7" s="396" t="s">
        <v>13</v>
      </c>
      <c r="AK7" s="396"/>
      <c r="AL7" s="382" t="s">
        <v>14</v>
      </c>
      <c r="AM7" s="383" t="s">
        <v>46</v>
      </c>
      <c r="AN7" s="384" t="s">
        <v>12</v>
      </c>
      <c r="AO7" s="384"/>
      <c r="AP7" s="396" t="s">
        <v>13</v>
      </c>
      <c r="AQ7" s="396"/>
      <c r="AR7" s="382" t="s">
        <v>14</v>
      </c>
      <c r="AS7" s="383" t="s">
        <v>46</v>
      </c>
      <c r="AT7" s="384" t="s">
        <v>12</v>
      </c>
      <c r="AU7" s="384"/>
      <c r="AV7" s="396" t="s">
        <v>13</v>
      </c>
      <c r="AW7" s="396"/>
      <c r="AX7" s="382" t="s">
        <v>14</v>
      </c>
      <c r="AY7" s="383" t="s">
        <v>45</v>
      </c>
      <c r="AZ7" s="384" t="s">
        <v>12</v>
      </c>
      <c r="BA7" s="384"/>
      <c r="BB7" s="396" t="s">
        <v>13</v>
      </c>
      <c r="BC7" s="396"/>
      <c r="BD7" s="382" t="s">
        <v>14</v>
      </c>
      <c r="BE7" s="412" t="s">
        <v>43</v>
      </c>
      <c r="BF7" s="414"/>
      <c r="BG7" s="416"/>
    </row>
    <row r="8" spans="1:59" ht="79.900000000000006" customHeight="1" thickTop="1" thickBot="1" x14ac:dyDescent="0.25">
      <c r="A8" s="392"/>
      <c r="B8" s="393"/>
      <c r="C8" s="394"/>
      <c r="D8" s="67" t="s">
        <v>25</v>
      </c>
      <c r="E8" s="217" t="s">
        <v>26</v>
      </c>
      <c r="F8" s="68" t="s">
        <v>25</v>
      </c>
      <c r="G8" s="217" t="s">
        <v>26</v>
      </c>
      <c r="H8" s="382"/>
      <c r="I8" s="383"/>
      <c r="J8" s="67" t="s">
        <v>25</v>
      </c>
      <c r="K8" s="217" t="s">
        <v>26</v>
      </c>
      <c r="L8" s="68" t="s">
        <v>25</v>
      </c>
      <c r="M8" s="217" t="s">
        <v>26</v>
      </c>
      <c r="N8" s="382"/>
      <c r="O8" s="399"/>
      <c r="P8" s="67" t="s">
        <v>25</v>
      </c>
      <c r="Q8" s="217" t="s">
        <v>26</v>
      </c>
      <c r="R8" s="68" t="s">
        <v>25</v>
      </c>
      <c r="S8" s="217" t="s">
        <v>26</v>
      </c>
      <c r="T8" s="382"/>
      <c r="U8" s="399"/>
      <c r="V8" s="67" t="s">
        <v>25</v>
      </c>
      <c r="W8" s="217" t="s">
        <v>26</v>
      </c>
      <c r="X8" s="68" t="s">
        <v>25</v>
      </c>
      <c r="Y8" s="217" t="s">
        <v>26</v>
      </c>
      <c r="Z8" s="382"/>
      <c r="AA8" s="383"/>
      <c r="AB8" s="67" t="s">
        <v>25</v>
      </c>
      <c r="AC8" s="217" t="s">
        <v>26</v>
      </c>
      <c r="AD8" s="68" t="s">
        <v>25</v>
      </c>
      <c r="AE8" s="217" t="s">
        <v>26</v>
      </c>
      <c r="AF8" s="382"/>
      <c r="AG8" s="383"/>
      <c r="AH8" s="67" t="s">
        <v>25</v>
      </c>
      <c r="AI8" s="217" t="s">
        <v>26</v>
      </c>
      <c r="AJ8" s="68" t="s">
        <v>25</v>
      </c>
      <c r="AK8" s="217" t="s">
        <v>26</v>
      </c>
      <c r="AL8" s="382"/>
      <c r="AM8" s="383"/>
      <c r="AN8" s="67" t="s">
        <v>25</v>
      </c>
      <c r="AO8" s="217" t="s">
        <v>26</v>
      </c>
      <c r="AP8" s="68" t="s">
        <v>25</v>
      </c>
      <c r="AQ8" s="217" t="s">
        <v>26</v>
      </c>
      <c r="AR8" s="382"/>
      <c r="AS8" s="383"/>
      <c r="AT8" s="67" t="s">
        <v>25</v>
      </c>
      <c r="AU8" s="217" t="s">
        <v>26</v>
      </c>
      <c r="AV8" s="68" t="s">
        <v>25</v>
      </c>
      <c r="AW8" s="217" t="s">
        <v>26</v>
      </c>
      <c r="AX8" s="382"/>
      <c r="AY8" s="383"/>
      <c r="AZ8" s="67" t="s">
        <v>25</v>
      </c>
      <c r="BA8" s="217" t="s">
        <v>26</v>
      </c>
      <c r="BB8" s="68" t="s">
        <v>25</v>
      </c>
      <c r="BC8" s="217" t="s">
        <v>26</v>
      </c>
      <c r="BD8" s="382"/>
      <c r="BE8" s="412"/>
      <c r="BF8" s="414"/>
      <c r="BG8" s="416"/>
    </row>
    <row r="9" spans="1:59" s="5" customFormat="1" ht="15.6" customHeight="1" x14ac:dyDescent="0.3">
      <c r="A9" s="3"/>
      <c r="B9" s="4"/>
      <c r="C9" s="197" t="s">
        <v>52</v>
      </c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400"/>
      <c r="AE9" s="400"/>
      <c r="AF9" s="400"/>
      <c r="AG9" s="400"/>
      <c r="AH9" s="400"/>
      <c r="AI9" s="400"/>
      <c r="AJ9" s="400"/>
      <c r="AK9" s="400"/>
      <c r="AL9" s="400"/>
      <c r="AM9" s="400"/>
      <c r="AN9" s="400"/>
      <c r="AO9" s="400"/>
      <c r="AP9" s="400"/>
      <c r="AQ9" s="400"/>
      <c r="AR9" s="400"/>
      <c r="AS9" s="400"/>
      <c r="AT9" s="400"/>
      <c r="AU9" s="400"/>
      <c r="AV9" s="400"/>
      <c r="AW9" s="400"/>
      <c r="AX9" s="400"/>
      <c r="AY9" s="400"/>
      <c r="AZ9" s="69"/>
      <c r="BA9" s="199" t="str">
        <f>IF(AZ9=0,"",AZ9)</f>
        <v/>
      </c>
      <c r="BB9" s="199"/>
      <c r="BC9" s="199"/>
      <c r="BD9" s="199"/>
      <c r="BE9" s="200"/>
      <c r="BF9" s="295"/>
      <c r="BG9" s="184"/>
    </row>
    <row r="10" spans="1:59" s="62" customFormat="1" ht="15.6" customHeight="1" x14ac:dyDescent="0.25">
      <c r="A10" s="256" t="s">
        <v>140</v>
      </c>
      <c r="B10" s="51" t="s">
        <v>15</v>
      </c>
      <c r="C10" s="257" t="s">
        <v>208</v>
      </c>
      <c r="D10" s="102"/>
      <c r="E10" s="6" t="str">
        <f t="shared" ref="E10:E47" si="0">IF(D10*14=0,"",D10*14)</f>
        <v/>
      </c>
      <c r="F10" s="102">
        <v>8</v>
      </c>
      <c r="G10" s="6">
        <v>180</v>
      </c>
      <c r="H10" s="102">
        <v>8</v>
      </c>
      <c r="I10" s="103" t="s">
        <v>92</v>
      </c>
      <c r="J10" s="56"/>
      <c r="K10" s="6" t="str">
        <f t="shared" ref="K10:K56" si="1">IF(J10*14=0,"",J10*14)</f>
        <v/>
      </c>
      <c r="L10" s="55"/>
      <c r="M10" s="6" t="str">
        <f t="shared" ref="M10:M56" si="2">IF(L10*14=0,"",L10*14)</f>
        <v/>
      </c>
      <c r="N10" s="55"/>
      <c r="O10" s="59"/>
      <c r="P10" s="55"/>
      <c r="Q10" s="6" t="str">
        <f t="shared" ref="Q10:Q56" si="3">IF(P10*14=0,"",P10*14)</f>
        <v/>
      </c>
      <c r="R10" s="55"/>
      <c r="S10" s="6" t="str">
        <f t="shared" ref="S10:S56" si="4">IF(R10*14=0,"",R10*14)</f>
        <v/>
      </c>
      <c r="T10" s="55"/>
      <c r="U10" s="58"/>
      <c r="V10" s="56"/>
      <c r="W10" s="6" t="str">
        <f t="shared" ref="W10:W56" si="5">IF(V10*14=0,"",V10*14)</f>
        <v/>
      </c>
      <c r="X10" s="55"/>
      <c r="Y10" s="6" t="str">
        <f t="shared" ref="Y10:Y56" si="6">IF(X10*14=0,"",X10*14)</f>
        <v/>
      </c>
      <c r="Z10" s="55"/>
      <c r="AA10" s="59"/>
      <c r="AB10" s="55"/>
      <c r="AC10" s="6" t="str">
        <f t="shared" ref="AC10:AC45" si="7">IF(AB10*14=0,"",AB10*14)</f>
        <v/>
      </c>
      <c r="AD10" s="55"/>
      <c r="AE10" s="6" t="str">
        <f t="shared" ref="AE10:AE45" si="8">IF(AD10*14=0,"",AD10*14)</f>
        <v/>
      </c>
      <c r="AF10" s="55"/>
      <c r="AG10" s="58"/>
      <c r="AH10" s="56"/>
      <c r="AI10" s="6" t="str">
        <f t="shared" ref="AI10:AI51" si="9">IF(AH10*14=0,"",AH10*14)</f>
        <v/>
      </c>
      <c r="AJ10" s="55"/>
      <c r="AK10" s="6" t="str">
        <f t="shared" ref="AK10:AK45" si="10">IF(AJ10*14=0,"",AJ10*14)</f>
        <v/>
      </c>
      <c r="AL10" s="55"/>
      <c r="AM10" s="59"/>
      <c r="AN10" s="56"/>
      <c r="AO10" s="6" t="str">
        <f t="shared" ref="AO10:AO52" si="11">IF(AN10*14=0,"",AN10*14)</f>
        <v/>
      </c>
      <c r="AP10" s="57"/>
      <c r="AQ10" s="6" t="str">
        <f t="shared" ref="AQ10:AQ46" si="12">IF(AP10*14=0,"",AP10*14)</f>
        <v/>
      </c>
      <c r="AR10" s="57"/>
      <c r="AS10" s="60"/>
      <c r="AT10" s="55"/>
      <c r="AU10" s="6" t="str">
        <f t="shared" ref="AU10:AU55" si="13">IF(AT10*14=0,"",AT10*14)</f>
        <v/>
      </c>
      <c r="AV10" s="55"/>
      <c r="AW10" s="6" t="str">
        <f t="shared" ref="AW10:AW51" si="14">IF(AV10*14=0,"",AV10*14)</f>
        <v/>
      </c>
      <c r="AX10" s="55"/>
      <c r="AY10" s="55"/>
      <c r="AZ10" s="7" t="str">
        <f t="shared" ref="AZ10:AZ27" si="15">IF(D10+J10+P10+V10+AB10+AH10+AN10+AT10=0,"",D10+J10+P10+V10+AB10+AH10+AN10+AT10)</f>
        <v/>
      </c>
      <c r="BA10" s="6" t="str">
        <f t="shared" ref="BA10:BA46" si="16">IF((D10+J10+P10+V10+AB10+AH10+AN10+AT10)*14=0,"",(D10+J10+P10+V10+AB10+AH10+AN10+AT10)*14)</f>
        <v/>
      </c>
      <c r="BB10" s="8">
        <f t="shared" ref="BB10:BB27" si="17">IF(F10+L10+R10+X10+AD10+AJ10+AP10+AV10=0,"",F10+L10+R10+X10+AD10+AJ10+AP10+AV10)</f>
        <v>8</v>
      </c>
      <c r="BC10" s="6">
        <f t="shared" ref="BC10:BC45" si="18">IF((L10+F10+R10+X10+AD10+AJ10+AP10+AV10)*14=0,"",(L10+F10+R10+X10+AD10+AJ10+AP10+AV10)*14)</f>
        <v>112</v>
      </c>
      <c r="BD10" s="8">
        <f t="shared" ref="BD10:BD26" si="19">IF(N10+H10+T10+Z10+AF10+AL10+AR10+AX10=0,"",N10+H10+T10+Z10+AF10+AL10+AR10+AX10)</f>
        <v>8</v>
      </c>
      <c r="BE10" s="9">
        <f t="shared" ref="BE10:BE27" si="20">IF(D10+F10+L10+J10+P10+R10+V10+X10+AB10+AD10+AH10+AJ10+AN10+AP10+AT10+AV10=0,"",D10+F10+L10+J10+P10+R10+V10+X10+AB10+AD10+AH10+AJ10+AN10+AP10+AT10+AV10)</f>
        <v>8</v>
      </c>
      <c r="BF10" s="296" t="s">
        <v>288</v>
      </c>
      <c r="BG10" s="245" t="s">
        <v>410</v>
      </c>
    </row>
    <row r="11" spans="1:59" s="62" customFormat="1" ht="15.75" customHeight="1" x14ac:dyDescent="0.25">
      <c r="A11" s="256" t="s">
        <v>346</v>
      </c>
      <c r="B11" s="51" t="s">
        <v>15</v>
      </c>
      <c r="C11" s="257" t="s">
        <v>361</v>
      </c>
      <c r="D11" s="102"/>
      <c r="E11" s="6"/>
      <c r="F11" s="102">
        <v>4</v>
      </c>
      <c r="G11" s="6">
        <v>60</v>
      </c>
      <c r="H11" s="102">
        <v>3</v>
      </c>
      <c r="I11" s="103" t="s">
        <v>92</v>
      </c>
      <c r="J11" s="56"/>
      <c r="K11" s="6"/>
      <c r="L11" s="55"/>
      <c r="M11" s="6"/>
      <c r="N11" s="55"/>
      <c r="O11" s="59"/>
      <c r="P11" s="55"/>
      <c r="Q11" s="6"/>
      <c r="R11" s="55"/>
      <c r="S11" s="6"/>
      <c r="T11" s="55"/>
      <c r="U11" s="58"/>
      <c r="V11" s="56"/>
      <c r="W11" s="6"/>
      <c r="X11" s="55"/>
      <c r="Y11" s="6"/>
      <c r="Z11" s="55"/>
      <c r="AA11" s="59"/>
      <c r="AB11" s="55"/>
      <c r="AC11" s="6"/>
      <c r="AD11" s="55"/>
      <c r="AE11" s="6"/>
      <c r="AF11" s="55"/>
      <c r="AG11" s="58"/>
      <c r="AH11" s="56"/>
      <c r="AI11" s="6"/>
      <c r="AJ11" s="55"/>
      <c r="AK11" s="6"/>
      <c r="AL11" s="55"/>
      <c r="AM11" s="59"/>
      <c r="AN11" s="56"/>
      <c r="AO11" s="6"/>
      <c r="AP11" s="57"/>
      <c r="AQ11" s="6"/>
      <c r="AR11" s="57"/>
      <c r="AS11" s="60"/>
      <c r="AT11" s="55"/>
      <c r="AU11" s="6"/>
      <c r="AV11" s="55"/>
      <c r="AW11" s="6"/>
      <c r="AX11" s="55"/>
      <c r="AY11" s="55"/>
      <c r="AZ11" s="7" t="str">
        <f t="shared" ref="AZ11:AZ14" si="21">IF(D11+J11+P11+V11+AB11+AH11+AN11+AT11=0,"",D11+J11+P11+V11+AB11+AH11+AN11+AT11)</f>
        <v/>
      </c>
      <c r="BA11" s="6" t="str">
        <f t="shared" ref="BA11:BA14" si="22">IF((D11+J11+P11+V11+AB11+AH11+AN11+AT11)*14=0,"",(D11+J11+P11+V11+AB11+AH11+AN11+AT11)*14)</f>
        <v/>
      </c>
      <c r="BB11" s="8">
        <f t="shared" ref="BB11:BB14" si="23">IF(F11+L11+R11+X11+AD11+AJ11+AP11+AV11=0,"",F11+L11+R11+X11+AD11+AJ11+AP11+AV11)</f>
        <v>4</v>
      </c>
      <c r="BC11" s="6">
        <f t="shared" ref="BC11:BC14" si="24">IF((L11+F11+R11+X11+AD11+AJ11+AP11+AV11)*14=0,"",(L11+F11+R11+X11+AD11+AJ11+AP11+AV11)*14)</f>
        <v>56</v>
      </c>
      <c r="BD11" s="8">
        <f t="shared" ref="BD11:BD14" si="25">IF(N11+H11+T11+Z11+AF11+AL11+AR11+AX11=0,"",N11+H11+T11+Z11+AF11+AL11+AR11+AX11)</f>
        <v>3</v>
      </c>
      <c r="BE11" s="9">
        <f t="shared" ref="BE11:BE14" si="26">IF(D11+F11+L11+J11+P11+R11+V11+X11+AB11+AD11+AH11+AJ11+AN11+AP11+AT11+AV11=0,"",D11+F11+L11+J11+P11+R11+V11+X11+AB11+AD11+AH11+AJ11+AN11+AP11+AT11+AV11)</f>
        <v>4</v>
      </c>
      <c r="BF11" s="296" t="s">
        <v>288</v>
      </c>
      <c r="BG11" s="245" t="s">
        <v>410</v>
      </c>
    </row>
    <row r="12" spans="1:59" s="62" customFormat="1" ht="15.75" customHeight="1" x14ac:dyDescent="0.25">
      <c r="A12" s="256" t="s">
        <v>347</v>
      </c>
      <c r="B12" s="51" t="s">
        <v>15</v>
      </c>
      <c r="C12" s="257" t="s">
        <v>348</v>
      </c>
      <c r="D12" s="102"/>
      <c r="E12" s="6"/>
      <c r="F12" s="102">
        <v>5</v>
      </c>
      <c r="G12" s="6">
        <v>90</v>
      </c>
      <c r="H12" s="102">
        <v>5</v>
      </c>
      <c r="I12" s="103" t="s">
        <v>92</v>
      </c>
      <c r="J12" s="56"/>
      <c r="K12" s="6"/>
      <c r="L12" s="55"/>
      <c r="M12" s="6"/>
      <c r="N12" s="102"/>
      <c r="O12" s="59"/>
      <c r="P12" s="55"/>
      <c r="Q12" s="6"/>
      <c r="R12" s="55"/>
      <c r="S12" s="6"/>
      <c r="T12" s="55"/>
      <c r="U12" s="58"/>
      <c r="V12" s="56"/>
      <c r="W12" s="6"/>
      <c r="X12" s="55"/>
      <c r="Y12" s="6"/>
      <c r="Z12" s="55"/>
      <c r="AA12" s="59"/>
      <c r="AB12" s="55"/>
      <c r="AC12" s="6"/>
      <c r="AD12" s="55"/>
      <c r="AE12" s="6"/>
      <c r="AF12" s="55"/>
      <c r="AG12" s="58"/>
      <c r="AH12" s="56"/>
      <c r="AI12" s="6"/>
      <c r="AJ12" s="55"/>
      <c r="AK12" s="6"/>
      <c r="AL12" s="55"/>
      <c r="AM12" s="59"/>
      <c r="AN12" s="56"/>
      <c r="AO12" s="6"/>
      <c r="AP12" s="57"/>
      <c r="AQ12" s="6"/>
      <c r="AR12" s="57"/>
      <c r="AS12" s="60"/>
      <c r="AT12" s="55"/>
      <c r="AU12" s="6"/>
      <c r="AV12" s="55"/>
      <c r="AW12" s="6"/>
      <c r="AX12" s="55"/>
      <c r="AY12" s="55"/>
      <c r="AZ12" s="7" t="str">
        <f t="shared" si="21"/>
        <v/>
      </c>
      <c r="BA12" s="6" t="str">
        <f t="shared" si="22"/>
        <v/>
      </c>
      <c r="BB12" s="8">
        <f t="shared" si="23"/>
        <v>5</v>
      </c>
      <c r="BC12" s="6">
        <f t="shared" si="24"/>
        <v>70</v>
      </c>
      <c r="BD12" s="8">
        <f t="shared" si="25"/>
        <v>5</v>
      </c>
      <c r="BE12" s="9">
        <f t="shared" si="26"/>
        <v>5</v>
      </c>
      <c r="BF12" s="296" t="s">
        <v>288</v>
      </c>
      <c r="BG12" s="245" t="s">
        <v>410</v>
      </c>
    </row>
    <row r="13" spans="1:59" s="62" customFormat="1" ht="15.75" customHeight="1" x14ac:dyDescent="0.25">
      <c r="A13" s="256" t="s">
        <v>349</v>
      </c>
      <c r="B13" s="51" t="s">
        <v>15</v>
      </c>
      <c r="C13" s="257" t="s">
        <v>350</v>
      </c>
      <c r="D13" s="102"/>
      <c r="E13" s="6"/>
      <c r="F13" s="102">
        <v>5</v>
      </c>
      <c r="G13" s="6">
        <v>90</v>
      </c>
      <c r="H13" s="102">
        <v>5</v>
      </c>
      <c r="I13" s="103" t="s">
        <v>92</v>
      </c>
      <c r="J13" s="56"/>
      <c r="K13" s="6"/>
      <c r="L13" s="55"/>
      <c r="M13" s="6"/>
      <c r="N13" s="102"/>
      <c r="O13" s="59"/>
      <c r="P13" s="55"/>
      <c r="Q13" s="6"/>
      <c r="R13" s="55"/>
      <c r="S13" s="6"/>
      <c r="T13" s="55"/>
      <c r="U13" s="58"/>
      <c r="V13" s="56"/>
      <c r="W13" s="6"/>
      <c r="X13" s="55"/>
      <c r="Y13" s="6"/>
      <c r="Z13" s="55"/>
      <c r="AA13" s="59"/>
      <c r="AB13" s="55"/>
      <c r="AC13" s="6"/>
      <c r="AD13" s="55"/>
      <c r="AE13" s="6"/>
      <c r="AF13" s="55"/>
      <c r="AG13" s="58"/>
      <c r="AH13" s="56"/>
      <c r="AI13" s="6"/>
      <c r="AJ13" s="55"/>
      <c r="AK13" s="6"/>
      <c r="AL13" s="55"/>
      <c r="AM13" s="59"/>
      <c r="AN13" s="56"/>
      <c r="AO13" s="6"/>
      <c r="AP13" s="57"/>
      <c r="AQ13" s="6"/>
      <c r="AR13" s="57"/>
      <c r="AS13" s="60"/>
      <c r="AT13" s="55"/>
      <c r="AU13" s="6"/>
      <c r="AV13" s="55"/>
      <c r="AW13" s="6"/>
      <c r="AX13" s="55"/>
      <c r="AY13" s="55"/>
      <c r="AZ13" s="7" t="str">
        <f t="shared" si="21"/>
        <v/>
      </c>
      <c r="BA13" s="6" t="str">
        <f t="shared" si="22"/>
        <v/>
      </c>
      <c r="BB13" s="8">
        <f t="shared" si="23"/>
        <v>5</v>
      </c>
      <c r="BC13" s="6">
        <f t="shared" si="24"/>
        <v>70</v>
      </c>
      <c r="BD13" s="8">
        <f t="shared" si="25"/>
        <v>5</v>
      </c>
      <c r="BE13" s="9">
        <f t="shared" si="26"/>
        <v>5</v>
      </c>
      <c r="BF13" s="296" t="s">
        <v>288</v>
      </c>
      <c r="BG13" s="245" t="s">
        <v>410</v>
      </c>
    </row>
    <row r="14" spans="1:59" s="62" customFormat="1" ht="15.75" customHeight="1" x14ac:dyDescent="0.25">
      <c r="A14" s="256" t="s">
        <v>351</v>
      </c>
      <c r="B14" s="51" t="s">
        <v>15</v>
      </c>
      <c r="C14" s="257" t="s">
        <v>352</v>
      </c>
      <c r="D14" s="102"/>
      <c r="E14" s="6"/>
      <c r="F14" s="102">
        <v>8</v>
      </c>
      <c r="G14" s="6">
        <v>180</v>
      </c>
      <c r="H14" s="102">
        <v>6</v>
      </c>
      <c r="I14" s="103" t="s">
        <v>92</v>
      </c>
      <c r="J14" s="56"/>
      <c r="K14" s="6"/>
      <c r="L14" s="55"/>
      <c r="M14" s="6"/>
      <c r="N14" s="102"/>
      <c r="O14" s="59"/>
      <c r="P14" s="55"/>
      <c r="Q14" s="6"/>
      <c r="R14" s="55"/>
      <c r="S14" s="6"/>
      <c r="T14" s="55"/>
      <c r="U14" s="58"/>
      <c r="V14" s="56"/>
      <c r="W14" s="6"/>
      <c r="X14" s="55"/>
      <c r="Y14" s="6"/>
      <c r="Z14" s="55"/>
      <c r="AA14" s="59"/>
      <c r="AB14" s="55"/>
      <c r="AC14" s="6"/>
      <c r="AD14" s="55"/>
      <c r="AE14" s="6"/>
      <c r="AF14" s="55"/>
      <c r="AG14" s="58"/>
      <c r="AH14" s="56"/>
      <c r="AI14" s="6"/>
      <c r="AJ14" s="55"/>
      <c r="AK14" s="6"/>
      <c r="AL14" s="55"/>
      <c r="AM14" s="59"/>
      <c r="AN14" s="56"/>
      <c r="AO14" s="6"/>
      <c r="AP14" s="57"/>
      <c r="AQ14" s="6"/>
      <c r="AR14" s="57"/>
      <c r="AS14" s="60"/>
      <c r="AT14" s="55"/>
      <c r="AU14" s="6"/>
      <c r="AV14" s="55"/>
      <c r="AW14" s="6"/>
      <c r="AX14" s="55"/>
      <c r="AY14" s="55"/>
      <c r="AZ14" s="7" t="str">
        <f t="shared" si="21"/>
        <v/>
      </c>
      <c r="BA14" s="6" t="str">
        <f t="shared" si="22"/>
        <v/>
      </c>
      <c r="BB14" s="8">
        <f t="shared" si="23"/>
        <v>8</v>
      </c>
      <c r="BC14" s="6">
        <f t="shared" si="24"/>
        <v>112</v>
      </c>
      <c r="BD14" s="8">
        <f t="shared" si="25"/>
        <v>6</v>
      </c>
      <c r="BE14" s="9">
        <f t="shared" si="26"/>
        <v>8</v>
      </c>
      <c r="BF14" s="296" t="s">
        <v>288</v>
      </c>
      <c r="BG14" s="245" t="s">
        <v>410</v>
      </c>
    </row>
    <row r="15" spans="1:59" s="62" customFormat="1" ht="15.75" customHeight="1" x14ac:dyDescent="0.25">
      <c r="A15" s="352" t="s">
        <v>478</v>
      </c>
      <c r="B15" s="51" t="s">
        <v>15</v>
      </c>
      <c r="C15" s="317" t="s">
        <v>382</v>
      </c>
      <c r="D15" s="102"/>
      <c r="E15" s="6"/>
      <c r="F15" s="102"/>
      <c r="G15" s="303"/>
      <c r="H15" s="102"/>
      <c r="I15" s="103"/>
      <c r="J15" s="319">
        <v>5</v>
      </c>
      <c r="K15" s="303">
        <f t="shared" ref="K15" si="27">IF(J15*14=0,"",J15*14)</f>
        <v>70</v>
      </c>
      <c r="L15" s="320">
        <v>1</v>
      </c>
      <c r="M15" s="303">
        <f t="shared" ref="M15" si="28">IF(L15*14=0,"",L15*14)</f>
        <v>14</v>
      </c>
      <c r="N15" s="323">
        <v>6</v>
      </c>
      <c r="O15" s="321" t="s">
        <v>75</v>
      </c>
      <c r="P15" s="55"/>
      <c r="Q15" s="6"/>
      <c r="R15" s="55"/>
      <c r="S15" s="6"/>
      <c r="T15" s="55"/>
      <c r="U15" s="58"/>
      <c r="V15" s="56"/>
      <c r="W15" s="6" t="str">
        <f t="shared" ref="W15" si="29">IF(V15*14=0,"",V15*14)</f>
        <v/>
      </c>
      <c r="X15" s="55"/>
      <c r="Y15" s="6" t="str">
        <f t="shared" ref="Y15" si="30">IF(X15*14=0,"",X15*14)</f>
        <v/>
      </c>
      <c r="Z15" s="55"/>
      <c r="AA15" s="59"/>
      <c r="AB15" s="55"/>
      <c r="AC15" s="6" t="str">
        <f t="shared" ref="AC15" si="31">IF(AB15*14=0,"",AB15*14)</f>
        <v/>
      </c>
      <c r="AD15" s="55"/>
      <c r="AE15" s="6" t="str">
        <f t="shared" ref="AE15" si="32">IF(AD15*14=0,"",AD15*14)</f>
        <v/>
      </c>
      <c r="AF15" s="55"/>
      <c r="AG15" s="58"/>
      <c r="AH15" s="56"/>
      <c r="AI15" s="6" t="str">
        <f t="shared" ref="AI15" si="33">IF(AH15*14=0,"",AH15*14)</f>
        <v/>
      </c>
      <c r="AJ15" s="55"/>
      <c r="AK15" s="6" t="str">
        <f t="shared" ref="AK15" si="34">IF(AJ15*14=0,"",AJ15*14)</f>
        <v/>
      </c>
      <c r="AL15" s="55"/>
      <c r="AM15" s="59"/>
      <c r="AN15" s="56"/>
      <c r="AO15" s="6" t="str">
        <f t="shared" ref="AO15" si="35">IF(AN15*14=0,"",AN15*14)</f>
        <v/>
      </c>
      <c r="AP15" s="57"/>
      <c r="AQ15" s="6" t="str">
        <f t="shared" ref="AQ15" si="36">IF(AP15*14=0,"",AP15*14)</f>
        <v/>
      </c>
      <c r="AR15" s="57"/>
      <c r="AS15" s="60"/>
      <c r="AT15" s="55"/>
      <c r="AU15" s="6" t="str">
        <f t="shared" ref="AU15" si="37">IF(AT15*14=0,"",AT15*14)</f>
        <v/>
      </c>
      <c r="AV15" s="55"/>
      <c r="AW15" s="6" t="str">
        <f t="shared" ref="AW15" si="38">IF(AV15*14=0,"",AV15*14)</f>
        <v/>
      </c>
      <c r="AX15" s="55"/>
      <c r="AY15" s="55"/>
      <c r="AZ15" s="7">
        <f t="shared" ref="AZ15" si="39">IF(D15+J15+P15+V15+AB15+AH15+AN15+AT15=0,"",D15+J15+P15+V15+AB15+AH15+AN15+AT15)</f>
        <v>5</v>
      </c>
      <c r="BA15" s="6">
        <f t="shared" ref="BA15" si="40">IF((D15+J15+P15+V15+AB15+AH15+AN15+AT15)*14=0,"",(D15+J15+P15+V15+AB15+AH15+AN15+AT15)*14)</f>
        <v>70</v>
      </c>
      <c r="BB15" s="8">
        <f t="shared" ref="BB15" si="41">IF(F15+L15+R15+X15+AD15+AJ15+AP15+AV15=0,"",F15+L15+R15+X15+AD15+AJ15+AP15+AV15)</f>
        <v>1</v>
      </c>
      <c r="BC15" s="6">
        <f t="shared" ref="BC15" si="42">IF((L15+F15+R15+X15+AD15+AJ15+AP15+AV15)*14=0,"",(L15+F15+R15+X15+AD15+AJ15+AP15+AV15)*14)</f>
        <v>14</v>
      </c>
      <c r="BD15" s="8">
        <f t="shared" ref="BD15" si="43">IF(N15+H15+T15+Z15+AF15+AL15+AR15+AX15=0,"",N15+H15+T15+Z15+AF15+AL15+AR15+AX15)</f>
        <v>6</v>
      </c>
      <c r="BE15" s="9">
        <f t="shared" ref="BE15" si="44">IF(D15+F15+L15+J15+P15+R15+V15+X15+AB15+AD15+AH15+AJ15+AN15+AP15+AT15+AV15=0,"",D15+F15+L15+J15+P15+R15+V15+X15+AB15+AD15+AH15+AJ15+AN15+AP15+AT15+AV15)</f>
        <v>6</v>
      </c>
      <c r="BF15" s="296" t="s">
        <v>194</v>
      </c>
      <c r="BG15" s="245" t="s">
        <v>289</v>
      </c>
    </row>
    <row r="16" spans="1:59" s="62" customFormat="1" ht="15.75" customHeight="1" x14ac:dyDescent="0.25">
      <c r="A16" s="318" t="s">
        <v>446</v>
      </c>
      <c r="B16" s="51" t="s">
        <v>15</v>
      </c>
      <c r="C16" s="322" t="s">
        <v>449</v>
      </c>
      <c r="D16" s="102"/>
      <c r="E16" s="6"/>
      <c r="F16" s="102"/>
      <c r="G16" s="303"/>
      <c r="H16" s="102"/>
      <c r="I16" s="103"/>
      <c r="J16" s="56">
        <v>1</v>
      </c>
      <c r="K16" s="6">
        <f t="shared" si="1"/>
        <v>14</v>
      </c>
      <c r="L16" s="55">
        <v>5</v>
      </c>
      <c r="M16" s="6">
        <f t="shared" ref="M16:M18" si="45">IF(L16*14=0,"",L16*14)</f>
        <v>70</v>
      </c>
      <c r="N16" s="55">
        <v>6</v>
      </c>
      <c r="O16" s="59" t="s">
        <v>92</v>
      </c>
      <c r="P16" s="55"/>
      <c r="Q16" s="6" t="str">
        <f t="shared" si="3"/>
        <v/>
      </c>
      <c r="R16" s="55"/>
      <c r="S16" s="6" t="str">
        <f t="shared" si="4"/>
        <v/>
      </c>
      <c r="T16" s="55"/>
      <c r="U16" s="58"/>
      <c r="V16" s="56"/>
      <c r="W16" s="6" t="str">
        <f t="shared" si="5"/>
        <v/>
      </c>
      <c r="X16" s="55"/>
      <c r="Y16" s="6" t="str">
        <f t="shared" si="6"/>
        <v/>
      </c>
      <c r="Z16" s="55"/>
      <c r="AA16" s="59"/>
      <c r="AB16" s="55"/>
      <c r="AC16" s="6" t="str">
        <f t="shared" si="7"/>
        <v/>
      </c>
      <c r="AD16" s="55"/>
      <c r="AE16" s="6" t="str">
        <f t="shared" si="8"/>
        <v/>
      </c>
      <c r="AF16" s="55"/>
      <c r="AG16" s="58"/>
      <c r="AH16" s="56"/>
      <c r="AI16" s="6" t="str">
        <f t="shared" si="9"/>
        <v/>
      </c>
      <c r="AJ16" s="55"/>
      <c r="AK16" s="6" t="str">
        <f t="shared" si="10"/>
        <v/>
      </c>
      <c r="AL16" s="55"/>
      <c r="AM16" s="59"/>
      <c r="AN16" s="56"/>
      <c r="AO16" s="6" t="str">
        <f t="shared" si="11"/>
        <v/>
      </c>
      <c r="AP16" s="57"/>
      <c r="AQ16" s="6" t="str">
        <f t="shared" si="12"/>
        <v/>
      </c>
      <c r="AR16" s="57"/>
      <c r="AS16" s="60"/>
      <c r="AT16" s="55"/>
      <c r="AU16" s="6" t="str">
        <f t="shared" si="13"/>
        <v/>
      </c>
      <c r="AV16" s="55"/>
      <c r="AW16" s="6" t="str">
        <f t="shared" si="14"/>
        <v/>
      </c>
      <c r="AX16" s="55"/>
      <c r="AY16" s="55"/>
      <c r="AZ16" s="7">
        <f t="shared" si="15"/>
        <v>1</v>
      </c>
      <c r="BA16" s="6">
        <f t="shared" si="16"/>
        <v>14</v>
      </c>
      <c r="BB16" s="8">
        <f t="shared" si="17"/>
        <v>5</v>
      </c>
      <c r="BC16" s="6">
        <f t="shared" si="18"/>
        <v>70</v>
      </c>
      <c r="BD16" s="8">
        <f t="shared" si="19"/>
        <v>6</v>
      </c>
      <c r="BE16" s="9">
        <f t="shared" si="20"/>
        <v>6</v>
      </c>
      <c r="BF16" s="296" t="s">
        <v>193</v>
      </c>
      <c r="BG16" s="245" t="s">
        <v>253</v>
      </c>
    </row>
    <row r="17" spans="1:59" s="62" customFormat="1" ht="15.75" customHeight="1" x14ac:dyDescent="0.25">
      <c r="A17" s="256" t="s">
        <v>93</v>
      </c>
      <c r="B17" s="51" t="s">
        <v>15</v>
      </c>
      <c r="C17" s="316" t="s">
        <v>94</v>
      </c>
      <c r="D17" s="102"/>
      <c r="E17" s="6"/>
      <c r="F17" s="102"/>
      <c r="G17" s="303"/>
      <c r="H17" s="102"/>
      <c r="I17" s="103"/>
      <c r="J17" s="56">
        <v>1</v>
      </c>
      <c r="K17" s="6">
        <f t="shared" si="1"/>
        <v>14</v>
      </c>
      <c r="L17" s="55">
        <v>1</v>
      </c>
      <c r="M17" s="6">
        <f t="shared" si="45"/>
        <v>14</v>
      </c>
      <c r="N17" s="55">
        <v>2</v>
      </c>
      <c r="O17" s="59" t="s">
        <v>15</v>
      </c>
      <c r="P17" s="55"/>
      <c r="Q17" s="6" t="str">
        <f t="shared" si="3"/>
        <v/>
      </c>
      <c r="R17" s="55"/>
      <c r="S17" s="6" t="str">
        <f t="shared" si="4"/>
        <v/>
      </c>
      <c r="T17" s="55"/>
      <c r="U17" s="58"/>
      <c r="V17" s="56"/>
      <c r="W17" s="6" t="str">
        <f t="shared" si="5"/>
        <v/>
      </c>
      <c r="X17" s="55"/>
      <c r="Y17" s="6" t="str">
        <f t="shared" si="6"/>
        <v/>
      </c>
      <c r="Z17" s="55"/>
      <c r="AA17" s="59"/>
      <c r="AB17" s="55"/>
      <c r="AC17" s="6" t="str">
        <f t="shared" si="7"/>
        <v/>
      </c>
      <c r="AD17" s="55"/>
      <c r="AE17" s="6" t="str">
        <f t="shared" si="8"/>
        <v/>
      </c>
      <c r="AF17" s="55"/>
      <c r="AG17" s="58"/>
      <c r="AH17" s="56"/>
      <c r="AI17" s="6" t="str">
        <f t="shared" si="9"/>
        <v/>
      </c>
      <c r="AJ17" s="55"/>
      <c r="AK17" s="6" t="str">
        <f t="shared" si="10"/>
        <v/>
      </c>
      <c r="AL17" s="55"/>
      <c r="AM17" s="59"/>
      <c r="AN17" s="56"/>
      <c r="AO17" s="6" t="str">
        <f t="shared" si="11"/>
        <v/>
      </c>
      <c r="AP17" s="57"/>
      <c r="AQ17" s="6" t="str">
        <f t="shared" si="12"/>
        <v/>
      </c>
      <c r="AR17" s="57"/>
      <c r="AS17" s="60"/>
      <c r="AT17" s="55"/>
      <c r="AU17" s="6" t="str">
        <f t="shared" si="13"/>
        <v/>
      </c>
      <c r="AV17" s="55"/>
      <c r="AW17" s="6" t="str">
        <f t="shared" si="14"/>
        <v/>
      </c>
      <c r="AX17" s="55"/>
      <c r="AY17" s="55"/>
      <c r="AZ17" s="7">
        <f t="shared" si="15"/>
        <v>1</v>
      </c>
      <c r="BA17" s="6">
        <f t="shared" si="16"/>
        <v>14</v>
      </c>
      <c r="BB17" s="8">
        <f t="shared" si="17"/>
        <v>1</v>
      </c>
      <c r="BC17" s="6">
        <f t="shared" si="18"/>
        <v>14</v>
      </c>
      <c r="BD17" s="8">
        <f t="shared" si="19"/>
        <v>2</v>
      </c>
      <c r="BE17" s="9">
        <f t="shared" si="20"/>
        <v>2</v>
      </c>
      <c r="BF17" s="296" t="s">
        <v>188</v>
      </c>
      <c r="BG17" s="245" t="s">
        <v>189</v>
      </c>
    </row>
    <row r="18" spans="1:59" s="62" customFormat="1" ht="15.75" customHeight="1" x14ac:dyDescent="0.25">
      <c r="A18" s="256" t="s">
        <v>366</v>
      </c>
      <c r="B18" s="51" t="s">
        <v>15</v>
      </c>
      <c r="C18" s="316" t="s">
        <v>367</v>
      </c>
      <c r="D18" s="102"/>
      <c r="E18" s="6"/>
      <c r="F18" s="102"/>
      <c r="G18" s="303"/>
      <c r="H18" s="102"/>
      <c r="I18" s="103"/>
      <c r="J18" s="56">
        <v>2</v>
      </c>
      <c r="K18" s="6">
        <f t="shared" si="1"/>
        <v>28</v>
      </c>
      <c r="L18" s="55">
        <v>1</v>
      </c>
      <c r="M18" s="6">
        <f t="shared" si="45"/>
        <v>14</v>
      </c>
      <c r="N18" s="55">
        <v>4</v>
      </c>
      <c r="O18" s="59" t="s">
        <v>15</v>
      </c>
      <c r="P18" s="55"/>
      <c r="Q18" s="6" t="str">
        <f t="shared" si="3"/>
        <v/>
      </c>
      <c r="R18" s="55"/>
      <c r="S18" s="6" t="str">
        <f t="shared" si="4"/>
        <v/>
      </c>
      <c r="T18" s="55"/>
      <c r="U18" s="58"/>
      <c r="V18" s="56"/>
      <c r="W18" s="6" t="str">
        <f t="shared" si="5"/>
        <v/>
      </c>
      <c r="X18" s="55"/>
      <c r="Y18" s="6" t="str">
        <f t="shared" si="6"/>
        <v/>
      </c>
      <c r="Z18" s="55"/>
      <c r="AA18" s="59"/>
      <c r="AB18" s="55"/>
      <c r="AC18" s="6" t="str">
        <f t="shared" si="7"/>
        <v/>
      </c>
      <c r="AD18" s="55"/>
      <c r="AE18" s="6" t="str">
        <f t="shared" si="8"/>
        <v/>
      </c>
      <c r="AF18" s="55"/>
      <c r="AG18" s="58"/>
      <c r="AH18" s="56"/>
      <c r="AI18" s="6" t="str">
        <f t="shared" si="9"/>
        <v/>
      </c>
      <c r="AJ18" s="55"/>
      <c r="AK18" s="6" t="str">
        <f t="shared" si="10"/>
        <v/>
      </c>
      <c r="AL18" s="55"/>
      <c r="AM18" s="59"/>
      <c r="AN18" s="56"/>
      <c r="AO18" s="6" t="str">
        <f t="shared" si="11"/>
        <v/>
      </c>
      <c r="AP18" s="57"/>
      <c r="AQ18" s="6" t="str">
        <f t="shared" si="12"/>
        <v/>
      </c>
      <c r="AR18" s="57"/>
      <c r="AS18" s="60"/>
      <c r="AT18" s="55"/>
      <c r="AU18" s="6" t="str">
        <f t="shared" si="13"/>
        <v/>
      </c>
      <c r="AV18" s="55"/>
      <c r="AW18" s="6" t="str">
        <f t="shared" si="14"/>
        <v/>
      </c>
      <c r="AX18" s="55"/>
      <c r="AY18" s="55"/>
      <c r="AZ18" s="7">
        <f t="shared" ref="AZ18" si="46">IF(D18+J18+P18+V18+AB18+AH18+AN18+AT18=0,"",D18+J18+P18+V18+AB18+AH18+AN18+AT18)</f>
        <v>2</v>
      </c>
      <c r="BA18" s="6">
        <f t="shared" ref="BA18" si="47">IF((D18+J18+P18+V18+AB18+AH18+AN18+AT18)*14=0,"",(D18+J18+P18+V18+AB18+AH18+AN18+AT18)*14)</f>
        <v>28</v>
      </c>
      <c r="BB18" s="8">
        <f t="shared" si="17"/>
        <v>1</v>
      </c>
      <c r="BC18" s="6">
        <f t="shared" ref="BC18" si="48">IF((L18+F18+R18+X18+AD18+AJ18+AP18+AV18)*14=0,"",(L18+F18+R18+X18+AD18+AJ18+AP18+AV18)*14)</f>
        <v>14</v>
      </c>
      <c r="BD18" s="8">
        <f t="shared" ref="BD18" si="49">IF(N18+H18+T18+Z18+AF18+AL18+AR18+AX18=0,"",N18+H18+T18+Z18+AF18+AL18+AR18+AX18)</f>
        <v>4</v>
      </c>
      <c r="BE18" s="9">
        <f t="shared" ref="BE18" si="50">IF(D18+F18+L18+J18+P18+R18+V18+X18+AB18+AD18+AH18+AJ18+AN18+AP18+AT18+AV18=0,"",D18+F18+L18+J18+P18+R18+V18+X18+AB18+AD18+AH18+AJ18+AN18+AP18+AT18+AV18)</f>
        <v>3</v>
      </c>
      <c r="BF18" s="296" t="s">
        <v>188</v>
      </c>
      <c r="BG18" s="334" t="s">
        <v>375</v>
      </c>
    </row>
    <row r="19" spans="1:59" ht="15.75" customHeight="1" x14ac:dyDescent="0.25">
      <c r="A19" s="318" t="s">
        <v>466</v>
      </c>
      <c r="B19" s="51" t="s">
        <v>15</v>
      </c>
      <c r="C19" s="317" t="s">
        <v>467</v>
      </c>
      <c r="D19" s="102"/>
      <c r="E19" s="6" t="str">
        <f t="shared" si="0"/>
        <v/>
      </c>
      <c r="F19" s="102"/>
      <c r="G19" s="303" t="str">
        <f t="shared" ref="G19:G56" si="51">IF(F19*14=0,"",F19*14)</f>
        <v/>
      </c>
      <c r="H19" s="102"/>
      <c r="I19" s="103"/>
      <c r="J19" s="319">
        <v>1</v>
      </c>
      <c r="K19" s="303">
        <f t="shared" si="1"/>
        <v>14</v>
      </c>
      <c r="L19" s="320">
        <v>1</v>
      </c>
      <c r="M19" s="303">
        <f t="shared" ref="M19" si="52">IF(L19*14=0,"",L19*14)</f>
        <v>14</v>
      </c>
      <c r="N19" s="320">
        <v>2</v>
      </c>
      <c r="O19" s="321" t="s">
        <v>75</v>
      </c>
      <c r="P19" s="55"/>
      <c r="Q19" s="6" t="str">
        <f t="shared" si="3"/>
        <v/>
      </c>
      <c r="R19" s="55"/>
      <c r="S19" s="6" t="str">
        <f t="shared" si="4"/>
        <v/>
      </c>
      <c r="T19" s="55"/>
      <c r="U19" s="58"/>
      <c r="V19" s="56"/>
      <c r="W19" s="6" t="str">
        <f t="shared" si="5"/>
        <v/>
      </c>
      <c r="X19" s="55"/>
      <c r="Y19" s="6" t="str">
        <f t="shared" si="6"/>
        <v/>
      </c>
      <c r="Z19" s="55"/>
      <c r="AA19" s="59"/>
      <c r="AB19" s="55"/>
      <c r="AC19" s="6" t="str">
        <f t="shared" si="7"/>
        <v/>
      </c>
      <c r="AD19" s="55"/>
      <c r="AE19" s="6" t="str">
        <f t="shared" si="8"/>
        <v/>
      </c>
      <c r="AF19" s="55"/>
      <c r="AG19" s="58"/>
      <c r="AH19" s="56"/>
      <c r="AI19" s="6" t="str">
        <f t="shared" si="9"/>
        <v/>
      </c>
      <c r="AJ19" s="55"/>
      <c r="AK19" s="6" t="str">
        <f t="shared" si="10"/>
        <v/>
      </c>
      <c r="AL19" s="55"/>
      <c r="AM19" s="59"/>
      <c r="AN19" s="56"/>
      <c r="AO19" s="6" t="str">
        <f t="shared" si="11"/>
        <v/>
      </c>
      <c r="AP19" s="57"/>
      <c r="AQ19" s="6" t="str">
        <f t="shared" si="12"/>
        <v/>
      </c>
      <c r="AR19" s="57"/>
      <c r="AS19" s="60"/>
      <c r="AT19" s="55"/>
      <c r="AU19" s="6" t="str">
        <f t="shared" si="13"/>
        <v/>
      </c>
      <c r="AV19" s="55"/>
      <c r="AW19" s="6" t="str">
        <f t="shared" si="14"/>
        <v/>
      </c>
      <c r="AX19" s="55"/>
      <c r="AY19" s="55"/>
      <c r="AZ19" s="7">
        <f t="shared" si="15"/>
        <v>1</v>
      </c>
      <c r="BA19" s="6">
        <f t="shared" si="16"/>
        <v>14</v>
      </c>
      <c r="BB19" s="8">
        <f t="shared" si="17"/>
        <v>1</v>
      </c>
      <c r="BC19" s="6">
        <f t="shared" si="18"/>
        <v>14</v>
      </c>
      <c r="BD19" s="8">
        <f t="shared" si="19"/>
        <v>2</v>
      </c>
      <c r="BE19" s="9">
        <f t="shared" si="20"/>
        <v>2</v>
      </c>
      <c r="BF19" s="296" t="s">
        <v>290</v>
      </c>
      <c r="BG19" s="245" t="s">
        <v>291</v>
      </c>
    </row>
    <row r="20" spans="1:59" ht="15.75" customHeight="1" x14ac:dyDescent="0.25">
      <c r="A20" s="318" t="s">
        <v>413</v>
      </c>
      <c r="B20" s="51" t="s">
        <v>15</v>
      </c>
      <c r="C20" s="322" t="s">
        <v>391</v>
      </c>
      <c r="D20" s="102"/>
      <c r="E20" s="6" t="str">
        <f t="shared" ref="E20:E23" si="53">IF(D20*14=0,"",D20*14)</f>
        <v/>
      </c>
      <c r="F20" s="102"/>
      <c r="G20" s="303" t="str">
        <f t="shared" ref="G20:G23" si="54">IF(F20*14=0,"",F20*14)</f>
        <v/>
      </c>
      <c r="H20" s="102"/>
      <c r="I20" s="103"/>
      <c r="J20" s="56">
        <v>2</v>
      </c>
      <c r="K20" s="6">
        <f t="shared" ref="K20:K21" si="55">IF(J20*14=0,"",J20*14)</f>
        <v>28</v>
      </c>
      <c r="L20" s="55">
        <v>3</v>
      </c>
      <c r="M20" s="6">
        <f t="shared" ref="M20:M21" si="56">IF(L20*14=0,"",L20*14)</f>
        <v>42</v>
      </c>
      <c r="N20" s="337">
        <v>5</v>
      </c>
      <c r="O20" s="321" t="s">
        <v>92</v>
      </c>
      <c r="P20" s="55"/>
      <c r="Q20" s="6" t="str">
        <f t="shared" ref="Q20:Q23" si="57">IF(P20*14=0,"",P20*14)</f>
        <v/>
      </c>
      <c r="R20" s="55"/>
      <c r="S20" s="6" t="str">
        <f t="shared" ref="S20:S23" si="58">IF(R20*14=0,"",R20*14)</f>
        <v/>
      </c>
      <c r="T20" s="55"/>
      <c r="U20" s="58"/>
      <c r="V20" s="56"/>
      <c r="W20" s="6" t="str">
        <f t="shared" ref="W20" si="59">IF(V20*14=0,"",V20*14)</f>
        <v/>
      </c>
      <c r="X20" s="55"/>
      <c r="Y20" s="6" t="str">
        <f t="shared" ref="Y20" si="60">IF(X20*14=0,"",X20*14)</f>
        <v/>
      </c>
      <c r="Z20" s="55"/>
      <c r="AA20" s="59"/>
      <c r="AB20" s="55"/>
      <c r="AC20" s="6" t="str">
        <f t="shared" ref="AC20:AC23" si="61">IF(AB20*14=0,"",AB20*14)</f>
        <v/>
      </c>
      <c r="AD20" s="55"/>
      <c r="AE20" s="6" t="str">
        <f t="shared" ref="AE20:AE23" si="62">IF(AD20*14=0,"",AD20*14)</f>
        <v/>
      </c>
      <c r="AF20" s="55"/>
      <c r="AG20" s="58"/>
      <c r="AH20" s="56"/>
      <c r="AI20" s="6" t="str">
        <f t="shared" ref="AI20:AI23" si="63">IF(AH20*14=0,"",AH20*14)</f>
        <v/>
      </c>
      <c r="AJ20" s="55"/>
      <c r="AK20" s="6" t="str">
        <f t="shared" ref="AK20:AK23" si="64">IF(AJ20*14=0,"",AJ20*14)</f>
        <v/>
      </c>
      <c r="AL20" s="55"/>
      <c r="AM20" s="59"/>
      <c r="AN20" s="56"/>
      <c r="AO20" s="6" t="str">
        <f t="shared" ref="AO20:AO23" si="65">IF(AN20*14=0,"",AN20*14)</f>
        <v/>
      </c>
      <c r="AP20" s="57"/>
      <c r="AQ20" s="6" t="str">
        <f t="shared" ref="AQ20:AQ23" si="66">IF(AP20*14=0,"",AP20*14)</f>
        <v/>
      </c>
      <c r="AR20" s="57"/>
      <c r="AS20" s="60"/>
      <c r="AT20" s="55"/>
      <c r="AU20" s="6" t="str">
        <f t="shared" ref="AU20:AU23" si="67">IF(AT20*14=0,"",AT20*14)</f>
        <v/>
      </c>
      <c r="AV20" s="55"/>
      <c r="AW20" s="6" t="str">
        <f t="shared" ref="AW20:AW23" si="68">IF(AV20*14=0,"",AV20*14)</f>
        <v/>
      </c>
      <c r="AX20" s="55"/>
      <c r="AY20" s="55"/>
      <c r="AZ20" s="7">
        <f t="shared" ref="AZ20" si="69">IF(D20+J20+P20+V20+AB20+AH20+AN20+AT20=0,"",D20+J20+P20+V20+AB20+AH20+AN20+AT20)</f>
        <v>2</v>
      </c>
      <c r="BA20" s="6">
        <f t="shared" ref="BA20:BA23" si="70">IF((D20+J20+P20+V20+AB20+AH20+AN20+AT20)*14=0,"",(D20+J20+P20+V20+AB20+AH20+AN20+AT20)*14)</f>
        <v>28</v>
      </c>
      <c r="BB20" s="8">
        <f t="shared" ref="BB20" si="71">IF(F20+L20+R20+X20+AD20+AJ20+AP20+AV20=0,"",F20+L20+R20+X20+AD20+AJ20+AP20+AV20)</f>
        <v>3</v>
      </c>
      <c r="BC20" s="6">
        <f t="shared" ref="BC20:BC23" si="72">IF((L20+F20+R20+X20+AD20+AJ20+AP20+AV20)*14=0,"",(L20+F20+R20+X20+AD20+AJ20+AP20+AV20)*14)</f>
        <v>42</v>
      </c>
      <c r="BD20" s="8">
        <f t="shared" ref="BD20" si="73">IF(N20+H20+T20+Z20+AF20+AL20+AR20+AX20=0,"",N20+H20+T20+Z20+AF20+AL20+AR20+AX20)</f>
        <v>5</v>
      </c>
      <c r="BE20" s="9">
        <f t="shared" ref="BE20" si="74">IF(D20+F20+L20+J20+P20+R20+V20+X20+AB20+AD20+AH20+AJ20+AN20+AP20+AT20+AV20=0,"",D20+F20+L20+J20+P20+R20+V20+X20+AB20+AD20+AH20+AJ20+AN20+AP20+AT20+AV20)</f>
        <v>5</v>
      </c>
      <c r="BF20" s="296" t="s">
        <v>188</v>
      </c>
      <c r="BG20" s="245" t="s">
        <v>191</v>
      </c>
    </row>
    <row r="21" spans="1:59" ht="15.75" customHeight="1" x14ac:dyDescent="0.25">
      <c r="A21" s="256" t="s">
        <v>377</v>
      </c>
      <c r="B21" s="51" t="s">
        <v>15</v>
      </c>
      <c r="C21" s="317" t="s">
        <v>376</v>
      </c>
      <c r="D21" s="102"/>
      <c r="E21" s="6" t="str">
        <f t="shared" si="53"/>
        <v/>
      </c>
      <c r="F21" s="102"/>
      <c r="G21" s="303" t="str">
        <f t="shared" si="54"/>
        <v/>
      </c>
      <c r="H21" s="102"/>
      <c r="I21" s="103"/>
      <c r="J21" s="56">
        <v>2</v>
      </c>
      <c r="K21" s="6">
        <f t="shared" si="55"/>
        <v>28</v>
      </c>
      <c r="L21" s="55"/>
      <c r="M21" s="6" t="str">
        <f t="shared" si="56"/>
        <v/>
      </c>
      <c r="N21" s="55">
        <v>2</v>
      </c>
      <c r="O21" s="59" t="s">
        <v>15</v>
      </c>
      <c r="P21" s="55"/>
      <c r="Q21" s="6"/>
      <c r="R21" s="55"/>
      <c r="S21" s="6"/>
      <c r="T21" s="55"/>
      <c r="U21" s="58"/>
      <c r="V21" s="56"/>
      <c r="W21" s="6"/>
      <c r="X21" s="55"/>
      <c r="Y21" s="6"/>
      <c r="Z21" s="55"/>
      <c r="AA21" s="59"/>
      <c r="AB21" s="55"/>
      <c r="AC21" s="6" t="str">
        <f t="shared" si="61"/>
        <v/>
      </c>
      <c r="AD21" s="55"/>
      <c r="AE21" s="6" t="str">
        <f t="shared" si="62"/>
        <v/>
      </c>
      <c r="AF21" s="55"/>
      <c r="AG21" s="58"/>
      <c r="AH21" s="56"/>
      <c r="AI21" s="6" t="str">
        <f t="shared" si="63"/>
        <v/>
      </c>
      <c r="AJ21" s="55"/>
      <c r="AK21" s="6" t="str">
        <f t="shared" si="64"/>
        <v/>
      </c>
      <c r="AL21" s="55"/>
      <c r="AM21" s="59"/>
      <c r="AN21" s="56"/>
      <c r="AO21" s="6" t="str">
        <f t="shared" si="65"/>
        <v/>
      </c>
      <c r="AP21" s="57"/>
      <c r="AQ21" s="6" t="str">
        <f t="shared" si="66"/>
        <v/>
      </c>
      <c r="AR21" s="57"/>
      <c r="AS21" s="60"/>
      <c r="AT21" s="55"/>
      <c r="AU21" s="6" t="str">
        <f t="shared" si="67"/>
        <v/>
      </c>
      <c r="AV21" s="55"/>
      <c r="AW21" s="6" t="str">
        <f t="shared" si="68"/>
        <v/>
      </c>
      <c r="AX21" s="55"/>
      <c r="AY21" s="55"/>
      <c r="AZ21" s="7">
        <f>IF(D21+J21+P21+V21+AB21+AH21+AN21+AT21=0,"",D21+J21+P21+V21+AB21+AH21+AN21+AT21)</f>
        <v>2</v>
      </c>
      <c r="BA21" s="6">
        <f t="shared" si="70"/>
        <v>28</v>
      </c>
      <c r="BB21" s="8" t="str">
        <f>IF(F21+L21+R21+X21+AD21+AJ21+AP21+AV21=0,"",F21+L21+R21+X21+AD21+AJ21+AP21+AV21)</f>
        <v/>
      </c>
      <c r="BC21" s="6" t="str">
        <f t="shared" si="72"/>
        <v/>
      </c>
      <c r="BD21" s="8">
        <f>IF(N21+H21+T21+Z21+AF21+AL21+AR21+AX21=0,"",N21+H21+T21+Z21+AF21+AL21+AR21+AX21)</f>
        <v>2</v>
      </c>
      <c r="BE21" s="9">
        <f>IF(D21+F21+L21+J21+P21+R21+V21+X21+AB21+AD21+AH21+AJ21+AN21+AP21+AT21+AV21=0,"",D21+F21+L21+J21+P21+R21+V21+X21+AB21+AD21+AH21+AJ21+AN21+AP21+AT21+AV21)</f>
        <v>2</v>
      </c>
      <c r="BF21" s="296" t="s">
        <v>298</v>
      </c>
      <c r="BG21" s="245" t="s">
        <v>299</v>
      </c>
    </row>
    <row r="22" spans="1:59" ht="15.75" customHeight="1" x14ac:dyDescent="0.25">
      <c r="A22" s="318" t="s">
        <v>463</v>
      </c>
      <c r="B22" s="51" t="s">
        <v>15</v>
      </c>
      <c r="C22" s="317" t="s">
        <v>464</v>
      </c>
      <c r="D22" s="102"/>
      <c r="E22" s="6"/>
      <c r="F22" s="102"/>
      <c r="G22" s="303"/>
      <c r="H22" s="102"/>
      <c r="I22" s="103"/>
      <c r="J22" s="319"/>
      <c r="K22" s="303"/>
      <c r="L22" s="320"/>
      <c r="M22" s="303"/>
      <c r="N22" s="320"/>
      <c r="O22" s="321"/>
      <c r="P22" s="319">
        <v>2</v>
      </c>
      <c r="Q22" s="303">
        <f t="shared" ref="Q22" si="75">IF(P22*14=0,"",P22*14)</f>
        <v>28</v>
      </c>
      <c r="R22" s="320">
        <v>2</v>
      </c>
      <c r="S22" s="303">
        <f t="shared" ref="S22" si="76">IF(R22*14=0,"",R22*14)</f>
        <v>28</v>
      </c>
      <c r="T22" s="320">
        <v>4</v>
      </c>
      <c r="U22" s="321" t="s">
        <v>92</v>
      </c>
      <c r="V22" s="319"/>
      <c r="W22" s="303"/>
      <c r="X22" s="320"/>
      <c r="Y22" s="303"/>
      <c r="Z22" s="320"/>
      <c r="AA22" s="321"/>
      <c r="AB22" s="319"/>
      <c r="AC22" s="303"/>
      <c r="AD22" s="320"/>
      <c r="AE22" s="303"/>
      <c r="AF22" s="320"/>
      <c r="AG22" s="321"/>
      <c r="AH22" s="56"/>
      <c r="AI22" s="6" t="str">
        <f t="shared" si="63"/>
        <v/>
      </c>
      <c r="AJ22" s="55"/>
      <c r="AK22" s="6" t="str">
        <f t="shared" si="64"/>
        <v/>
      </c>
      <c r="AL22" s="55"/>
      <c r="AM22" s="59"/>
      <c r="AN22" s="56"/>
      <c r="AO22" s="6" t="str">
        <f t="shared" si="65"/>
        <v/>
      </c>
      <c r="AP22" s="57"/>
      <c r="AQ22" s="6" t="str">
        <f t="shared" si="66"/>
        <v/>
      </c>
      <c r="AR22" s="57"/>
      <c r="AS22" s="60"/>
      <c r="AT22" s="55"/>
      <c r="AU22" s="6" t="str">
        <f t="shared" si="67"/>
        <v/>
      </c>
      <c r="AV22" s="55"/>
      <c r="AW22" s="6" t="str">
        <f t="shared" si="68"/>
        <v/>
      </c>
      <c r="AX22" s="55"/>
      <c r="AY22" s="55"/>
      <c r="AZ22" s="7">
        <f t="shared" ref="AZ22" si="77">IF(D22+J22+P22+V22+AB22+AH22+AN22+AT22=0,"",D22+J22+P22+V22+AB22+AH22+AN22+AT22)</f>
        <v>2</v>
      </c>
      <c r="BA22" s="6">
        <f t="shared" si="70"/>
        <v>28</v>
      </c>
      <c r="BB22" s="8">
        <f t="shared" ref="BB22" si="78">IF(F22+L22+R22+X22+AD22+AJ22+AP22+AV22=0,"",F22+L22+R22+X22+AD22+AJ22+AP22+AV22)</f>
        <v>2</v>
      </c>
      <c r="BC22" s="6">
        <f t="shared" si="72"/>
        <v>28</v>
      </c>
      <c r="BD22" s="8">
        <f t="shared" ref="BD22" si="79">IF(N22+H22+T22+Z22+AF22+AL22+AR22+AX22=0,"",N22+H22+T22+Z22+AF22+AL22+AR22+AX22)</f>
        <v>4</v>
      </c>
      <c r="BE22" s="9">
        <f t="shared" ref="BE22" si="80">IF(D22+F22+L22+J22+P22+R22+V22+X22+AB22+AD22+AH22+AJ22+AN22+AP22+AT22+AV22=0,"",D22+F22+L22+J22+P22+R22+V22+X22+AB22+AD22+AH22+AJ22+AN22+AP22+AT22+AV22)</f>
        <v>4</v>
      </c>
      <c r="BF22" s="296" t="s">
        <v>294</v>
      </c>
      <c r="BG22" s="245" t="s">
        <v>293</v>
      </c>
    </row>
    <row r="23" spans="1:59" ht="15.75" customHeight="1" x14ac:dyDescent="0.25">
      <c r="A23" s="256" t="s">
        <v>98</v>
      </c>
      <c r="B23" s="51" t="s">
        <v>15</v>
      </c>
      <c r="C23" s="257" t="s">
        <v>99</v>
      </c>
      <c r="D23" s="102"/>
      <c r="E23" s="6" t="str">
        <f t="shared" si="53"/>
        <v/>
      </c>
      <c r="F23" s="102"/>
      <c r="G23" s="303" t="str">
        <f t="shared" si="54"/>
        <v/>
      </c>
      <c r="H23" s="102"/>
      <c r="I23" s="103"/>
      <c r="J23" s="56"/>
      <c r="K23" s="6"/>
      <c r="L23" s="55"/>
      <c r="M23" s="6"/>
      <c r="N23" s="55"/>
      <c r="O23" s="59"/>
      <c r="P23" s="55">
        <v>2</v>
      </c>
      <c r="Q23" s="6">
        <f t="shared" si="57"/>
        <v>28</v>
      </c>
      <c r="R23" s="55"/>
      <c r="S23" s="6" t="str">
        <f t="shared" si="58"/>
        <v/>
      </c>
      <c r="T23" s="55">
        <v>2</v>
      </c>
      <c r="U23" s="58" t="s">
        <v>75</v>
      </c>
      <c r="V23" s="56"/>
      <c r="W23" s="6"/>
      <c r="X23" s="55"/>
      <c r="Y23" s="6"/>
      <c r="Z23" s="55"/>
      <c r="AA23" s="59"/>
      <c r="AB23" s="55"/>
      <c r="AC23" s="6" t="str">
        <f t="shared" si="61"/>
        <v/>
      </c>
      <c r="AD23" s="55"/>
      <c r="AE23" s="6" t="str">
        <f t="shared" si="62"/>
        <v/>
      </c>
      <c r="AF23" s="55"/>
      <c r="AG23" s="58"/>
      <c r="AH23" s="56"/>
      <c r="AI23" s="6" t="str">
        <f t="shared" si="63"/>
        <v/>
      </c>
      <c r="AJ23" s="55"/>
      <c r="AK23" s="6" t="str">
        <f t="shared" si="64"/>
        <v/>
      </c>
      <c r="AL23" s="55"/>
      <c r="AM23" s="59"/>
      <c r="AN23" s="56"/>
      <c r="AO23" s="6" t="str">
        <f t="shared" si="65"/>
        <v/>
      </c>
      <c r="AP23" s="57"/>
      <c r="AQ23" s="6" t="str">
        <f t="shared" si="66"/>
        <v/>
      </c>
      <c r="AR23" s="57"/>
      <c r="AS23" s="60"/>
      <c r="AT23" s="55"/>
      <c r="AU23" s="6" t="str">
        <f t="shared" si="67"/>
        <v/>
      </c>
      <c r="AV23" s="55"/>
      <c r="AW23" s="6" t="str">
        <f t="shared" si="68"/>
        <v/>
      </c>
      <c r="AX23" s="55"/>
      <c r="AY23" s="55"/>
      <c r="AZ23" s="7">
        <f>IF(D23+J23+P23+V23+AB23+AH23+AN23+AT23=0,"",D23+J23+P23+V23+AB23+AH23+AN23+AT23)</f>
        <v>2</v>
      </c>
      <c r="BA23" s="6">
        <f t="shared" si="70"/>
        <v>28</v>
      </c>
      <c r="BB23" s="8" t="str">
        <f>IF(F23+L23+R23+X23+AD23+AJ23+AP23+AV23=0,"",F23+L23+R23+X23+AD23+AJ23+AP23+AV23)</f>
        <v/>
      </c>
      <c r="BC23" s="6" t="str">
        <f t="shared" si="72"/>
        <v/>
      </c>
      <c r="BD23" s="8">
        <f>IF(N23+H23+T23+Z23+AF23+AL23+AR23+AX23=0,"",N23+H23+T23+Z23+AF23+AL23+AR23+AX23)</f>
        <v>2</v>
      </c>
      <c r="BE23" s="9">
        <f>IF(D23+F23+L23+J23+P23+R23+V23+X23+AB23+AD23+AH23+AJ23+AN23+AP23+AT23+AV23=0,"",D23+F23+L23+J23+P23+R23+V23+X23+AB23+AD23+AH23+AJ23+AN23+AP23+AT23+AV23)</f>
        <v>2</v>
      </c>
      <c r="BF23" s="296" t="s">
        <v>294</v>
      </c>
      <c r="BG23" s="245" t="s">
        <v>297</v>
      </c>
    </row>
    <row r="24" spans="1:59" ht="15.75" customHeight="1" x14ac:dyDescent="0.25">
      <c r="A24" s="256" t="s">
        <v>95</v>
      </c>
      <c r="B24" s="51" t="s">
        <v>15</v>
      </c>
      <c r="C24" s="257" t="s">
        <v>257</v>
      </c>
      <c r="D24" s="102"/>
      <c r="E24" s="6" t="str">
        <f t="shared" si="0"/>
        <v/>
      </c>
      <c r="F24" s="102"/>
      <c r="G24" s="303" t="str">
        <f t="shared" si="51"/>
        <v/>
      </c>
      <c r="H24" s="102"/>
      <c r="I24" s="103"/>
      <c r="J24" s="56"/>
      <c r="K24" s="6"/>
      <c r="L24" s="55"/>
      <c r="M24" s="6"/>
      <c r="N24" s="55"/>
      <c r="O24" s="59"/>
      <c r="P24" s="55">
        <v>2</v>
      </c>
      <c r="Q24" s="6">
        <f t="shared" si="3"/>
        <v>28</v>
      </c>
      <c r="R24" s="55">
        <v>1</v>
      </c>
      <c r="S24" s="6">
        <f t="shared" si="4"/>
        <v>14</v>
      </c>
      <c r="T24" s="55">
        <v>4</v>
      </c>
      <c r="U24" s="58" t="s">
        <v>15</v>
      </c>
      <c r="V24" s="56"/>
      <c r="W24" s="6" t="str">
        <f t="shared" si="5"/>
        <v/>
      </c>
      <c r="X24" s="55"/>
      <c r="Y24" s="6" t="str">
        <f t="shared" si="6"/>
        <v/>
      </c>
      <c r="Z24" s="55"/>
      <c r="AA24" s="59"/>
      <c r="AB24" s="55"/>
      <c r="AC24" s="6" t="str">
        <f t="shared" si="7"/>
        <v/>
      </c>
      <c r="AD24" s="55"/>
      <c r="AE24" s="6" t="str">
        <f t="shared" si="8"/>
        <v/>
      </c>
      <c r="AF24" s="55"/>
      <c r="AG24" s="58"/>
      <c r="AH24" s="56"/>
      <c r="AI24" s="6" t="str">
        <f t="shared" si="9"/>
        <v/>
      </c>
      <c r="AJ24" s="55"/>
      <c r="AK24" s="6" t="str">
        <f t="shared" si="10"/>
        <v/>
      </c>
      <c r="AL24" s="55"/>
      <c r="AM24" s="59"/>
      <c r="AN24" s="56"/>
      <c r="AO24" s="6" t="str">
        <f t="shared" si="11"/>
        <v/>
      </c>
      <c r="AP24" s="57"/>
      <c r="AQ24" s="6" t="str">
        <f t="shared" si="12"/>
        <v/>
      </c>
      <c r="AR24" s="57"/>
      <c r="AS24" s="60"/>
      <c r="AT24" s="55"/>
      <c r="AU24" s="6" t="str">
        <f t="shared" si="13"/>
        <v/>
      </c>
      <c r="AV24" s="55"/>
      <c r="AW24" s="6" t="str">
        <f t="shared" si="14"/>
        <v/>
      </c>
      <c r="AX24" s="55"/>
      <c r="AY24" s="55"/>
      <c r="AZ24" s="7">
        <f t="shared" si="15"/>
        <v>2</v>
      </c>
      <c r="BA24" s="6">
        <f t="shared" si="16"/>
        <v>28</v>
      </c>
      <c r="BB24" s="8">
        <f t="shared" si="17"/>
        <v>1</v>
      </c>
      <c r="BC24" s="6">
        <f t="shared" si="18"/>
        <v>14</v>
      </c>
      <c r="BD24" s="8">
        <f t="shared" si="19"/>
        <v>4</v>
      </c>
      <c r="BE24" s="9">
        <f t="shared" si="20"/>
        <v>3</v>
      </c>
      <c r="BF24" s="296" t="s">
        <v>193</v>
      </c>
      <c r="BG24" s="245" t="s">
        <v>254</v>
      </c>
    </row>
    <row r="25" spans="1:59" ht="14.25" customHeight="1" x14ac:dyDescent="0.25">
      <c r="A25" s="318" t="s">
        <v>417</v>
      </c>
      <c r="B25" s="51" t="s">
        <v>15</v>
      </c>
      <c r="C25" s="257" t="s">
        <v>96</v>
      </c>
      <c r="D25" s="102"/>
      <c r="E25" s="6" t="str">
        <f t="shared" si="0"/>
        <v/>
      </c>
      <c r="F25" s="102"/>
      <c r="G25" s="303" t="str">
        <f t="shared" si="51"/>
        <v/>
      </c>
      <c r="H25" s="102"/>
      <c r="I25" s="103"/>
      <c r="J25" s="56"/>
      <c r="K25" s="6"/>
      <c r="L25" s="55"/>
      <c r="M25" s="6"/>
      <c r="N25" s="55"/>
      <c r="O25" s="59"/>
      <c r="P25" s="55">
        <v>1</v>
      </c>
      <c r="Q25" s="6">
        <f t="shared" si="3"/>
        <v>14</v>
      </c>
      <c r="R25" s="55">
        <v>1</v>
      </c>
      <c r="S25" s="6">
        <f t="shared" si="4"/>
        <v>14</v>
      </c>
      <c r="T25" s="337">
        <v>3</v>
      </c>
      <c r="U25" s="58" t="s">
        <v>15</v>
      </c>
      <c r="V25" s="56"/>
      <c r="W25" s="6" t="str">
        <f t="shared" si="5"/>
        <v/>
      </c>
      <c r="X25" s="55"/>
      <c r="Y25" s="6" t="str">
        <f t="shared" si="6"/>
        <v/>
      </c>
      <c r="Z25" s="55"/>
      <c r="AA25" s="59"/>
      <c r="AB25" s="55"/>
      <c r="AC25" s="6" t="str">
        <f t="shared" si="7"/>
        <v/>
      </c>
      <c r="AD25" s="55"/>
      <c r="AE25" s="6" t="str">
        <f t="shared" si="8"/>
        <v/>
      </c>
      <c r="AF25" s="55"/>
      <c r="AG25" s="58"/>
      <c r="AH25" s="56"/>
      <c r="AI25" s="6" t="str">
        <f t="shared" si="9"/>
        <v/>
      </c>
      <c r="AJ25" s="55"/>
      <c r="AK25" s="6" t="str">
        <f t="shared" si="10"/>
        <v/>
      </c>
      <c r="AL25" s="55"/>
      <c r="AM25" s="59"/>
      <c r="AN25" s="56"/>
      <c r="AO25" s="6" t="str">
        <f t="shared" si="11"/>
        <v/>
      </c>
      <c r="AP25" s="57"/>
      <c r="AQ25" s="6" t="str">
        <f t="shared" si="12"/>
        <v/>
      </c>
      <c r="AR25" s="57"/>
      <c r="AS25" s="60"/>
      <c r="AT25" s="55"/>
      <c r="AU25" s="6" t="str">
        <f t="shared" si="13"/>
        <v/>
      </c>
      <c r="AV25" s="55"/>
      <c r="AW25" s="6" t="str">
        <f t="shared" si="14"/>
        <v/>
      </c>
      <c r="AX25" s="55"/>
      <c r="AY25" s="55"/>
      <c r="AZ25" s="7">
        <f t="shared" si="15"/>
        <v>1</v>
      </c>
      <c r="BA25" s="6">
        <f t="shared" si="16"/>
        <v>14</v>
      </c>
      <c r="BB25" s="8">
        <f t="shared" si="17"/>
        <v>1</v>
      </c>
      <c r="BC25" s="6">
        <f t="shared" si="18"/>
        <v>14</v>
      </c>
      <c r="BD25" s="8">
        <f t="shared" si="19"/>
        <v>3</v>
      </c>
      <c r="BE25" s="9">
        <f t="shared" si="20"/>
        <v>2</v>
      </c>
      <c r="BF25" s="296" t="s">
        <v>188</v>
      </c>
      <c r="BG25" s="245" t="s">
        <v>189</v>
      </c>
    </row>
    <row r="26" spans="1:59" ht="15.75" customHeight="1" x14ac:dyDescent="0.25">
      <c r="A26" s="256" t="s">
        <v>141</v>
      </c>
      <c r="B26" s="51" t="s">
        <v>15</v>
      </c>
      <c r="C26" s="257" t="s">
        <v>365</v>
      </c>
      <c r="D26" s="102"/>
      <c r="E26" s="6" t="str">
        <f t="shared" si="0"/>
        <v/>
      </c>
      <c r="F26" s="102"/>
      <c r="G26" s="303" t="str">
        <f t="shared" si="51"/>
        <v/>
      </c>
      <c r="H26" s="102"/>
      <c r="I26" s="103"/>
      <c r="J26" s="56"/>
      <c r="K26" s="6" t="str">
        <f t="shared" si="1"/>
        <v/>
      </c>
      <c r="L26" s="55"/>
      <c r="M26" s="6" t="str">
        <f t="shared" si="2"/>
        <v/>
      </c>
      <c r="N26" s="55"/>
      <c r="O26" s="59"/>
      <c r="P26" s="55"/>
      <c r="Q26" s="6" t="str">
        <f t="shared" si="3"/>
        <v/>
      </c>
      <c r="R26" s="55">
        <v>10</v>
      </c>
      <c r="S26" s="6">
        <f>IF(R26*15=0,"",R26*15)</f>
        <v>150</v>
      </c>
      <c r="T26" s="337">
        <v>8</v>
      </c>
      <c r="U26" s="58" t="s">
        <v>92</v>
      </c>
      <c r="V26" s="56"/>
      <c r="W26" s="6" t="str">
        <f t="shared" si="5"/>
        <v/>
      </c>
      <c r="X26" s="55"/>
      <c r="Y26" s="6" t="str">
        <f t="shared" si="6"/>
        <v/>
      </c>
      <c r="Z26" s="55"/>
      <c r="AA26" s="59"/>
      <c r="AB26" s="55"/>
      <c r="AC26" s="6" t="str">
        <f t="shared" si="7"/>
        <v/>
      </c>
      <c r="AD26" s="55"/>
      <c r="AE26" s="6" t="str">
        <f t="shared" si="8"/>
        <v/>
      </c>
      <c r="AF26" s="55"/>
      <c r="AG26" s="58"/>
      <c r="AH26" s="56"/>
      <c r="AI26" s="6" t="str">
        <f t="shared" si="9"/>
        <v/>
      </c>
      <c r="AJ26" s="55"/>
      <c r="AK26" s="6" t="str">
        <f t="shared" si="10"/>
        <v/>
      </c>
      <c r="AL26" s="55"/>
      <c r="AM26" s="59"/>
      <c r="AN26" s="56"/>
      <c r="AO26" s="6" t="str">
        <f t="shared" si="11"/>
        <v/>
      </c>
      <c r="AP26" s="57"/>
      <c r="AQ26" s="6" t="str">
        <f t="shared" si="12"/>
        <v/>
      </c>
      <c r="AR26" s="57"/>
      <c r="AS26" s="60"/>
      <c r="AT26" s="55"/>
      <c r="AU26" s="6" t="str">
        <f t="shared" si="13"/>
        <v/>
      </c>
      <c r="AV26" s="55"/>
      <c r="AW26" s="6" t="str">
        <f t="shared" si="14"/>
        <v/>
      </c>
      <c r="AX26" s="55"/>
      <c r="AY26" s="55"/>
      <c r="AZ26" s="7" t="str">
        <f t="shared" si="15"/>
        <v/>
      </c>
      <c r="BA26" s="6" t="str">
        <f t="shared" si="16"/>
        <v/>
      </c>
      <c r="BB26" s="8">
        <f t="shared" si="17"/>
        <v>10</v>
      </c>
      <c r="BC26" s="6">
        <f t="shared" si="18"/>
        <v>140</v>
      </c>
      <c r="BD26" s="8">
        <f t="shared" si="19"/>
        <v>8</v>
      </c>
      <c r="BE26" s="9">
        <v>8</v>
      </c>
      <c r="BF26" s="296" t="s">
        <v>288</v>
      </c>
      <c r="BG26" s="245" t="s">
        <v>300</v>
      </c>
    </row>
    <row r="27" spans="1:59" ht="15.75" customHeight="1" x14ac:dyDescent="0.25">
      <c r="A27" s="256" t="s">
        <v>368</v>
      </c>
      <c r="B27" s="51" t="s">
        <v>15</v>
      </c>
      <c r="C27" s="257" t="s">
        <v>360</v>
      </c>
      <c r="D27" s="102"/>
      <c r="E27" s="6" t="str">
        <f t="shared" si="0"/>
        <v/>
      </c>
      <c r="F27" s="102"/>
      <c r="G27" s="303" t="str">
        <f t="shared" si="51"/>
        <v/>
      </c>
      <c r="H27" s="102"/>
      <c r="I27" s="103"/>
      <c r="J27" s="56"/>
      <c r="K27" s="6" t="str">
        <f t="shared" si="1"/>
        <v/>
      </c>
      <c r="L27" s="55"/>
      <c r="M27" s="6" t="str">
        <f>IF(L27*14=0,"",L27*14)</f>
        <v/>
      </c>
      <c r="N27" s="55"/>
      <c r="O27" s="59"/>
      <c r="P27" s="55"/>
      <c r="Q27" s="6" t="str">
        <f t="shared" si="3"/>
        <v/>
      </c>
      <c r="R27" s="55">
        <v>2</v>
      </c>
      <c r="S27" s="6">
        <f t="shared" si="4"/>
        <v>28</v>
      </c>
      <c r="T27" s="55">
        <v>2</v>
      </c>
      <c r="U27" s="58" t="s">
        <v>75</v>
      </c>
      <c r="V27" s="56"/>
      <c r="W27" s="6" t="str">
        <f t="shared" si="5"/>
        <v/>
      </c>
      <c r="X27" s="55"/>
      <c r="Y27" s="6" t="str">
        <f t="shared" si="6"/>
        <v/>
      </c>
      <c r="Z27" s="55"/>
      <c r="AA27" s="59"/>
      <c r="AB27" s="55"/>
      <c r="AC27" s="6" t="str">
        <f t="shared" si="7"/>
        <v/>
      </c>
      <c r="AD27" s="55"/>
      <c r="AE27" s="6" t="str">
        <f t="shared" si="8"/>
        <v/>
      </c>
      <c r="AF27" s="55"/>
      <c r="AG27" s="58"/>
      <c r="AH27" s="56"/>
      <c r="AI27" s="6" t="str">
        <f t="shared" si="9"/>
        <v/>
      </c>
      <c r="AJ27" s="55"/>
      <c r="AK27" s="6" t="str">
        <f t="shared" si="10"/>
        <v/>
      </c>
      <c r="AL27" s="55"/>
      <c r="AM27" s="59"/>
      <c r="AN27" s="56"/>
      <c r="AO27" s="6" t="str">
        <f t="shared" si="11"/>
        <v/>
      </c>
      <c r="AP27" s="57"/>
      <c r="AQ27" s="6" t="str">
        <f t="shared" si="12"/>
        <v/>
      </c>
      <c r="AR27" s="57"/>
      <c r="AS27" s="60"/>
      <c r="AT27" s="55"/>
      <c r="AU27" s="6" t="str">
        <f t="shared" si="13"/>
        <v/>
      </c>
      <c r="AV27" s="55"/>
      <c r="AW27" s="6" t="str">
        <f t="shared" si="14"/>
        <v/>
      </c>
      <c r="AX27" s="55"/>
      <c r="AY27" s="55"/>
      <c r="AZ27" s="7" t="str">
        <f t="shared" si="15"/>
        <v/>
      </c>
      <c r="BA27" s="6" t="str">
        <f t="shared" si="16"/>
        <v/>
      </c>
      <c r="BB27" s="8">
        <f t="shared" si="17"/>
        <v>2</v>
      </c>
      <c r="BC27" s="6">
        <f t="shared" si="18"/>
        <v>28</v>
      </c>
      <c r="BD27" s="8">
        <f t="shared" ref="BD27:BD47" si="81">IF(N27+H27+T27+Z27+AF27+AL27+AR27+AX27=0,"",N27+H27+T27+Z27+AF27+AL27+AR27+AX27)</f>
        <v>2</v>
      </c>
      <c r="BE27" s="9">
        <f t="shared" si="20"/>
        <v>2</v>
      </c>
      <c r="BF27" s="296" t="s">
        <v>290</v>
      </c>
      <c r="BG27" s="245" t="s">
        <v>292</v>
      </c>
    </row>
    <row r="28" spans="1:59" ht="15.75" customHeight="1" x14ac:dyDescent="0.25">
      <c r="A28" s="256" t="s">
        <v>97</v>
      </c>
      <c r="B28" s="51" t="s">
        <v>15</v>
      </c>
      <c r="C28" s="257" t="s">
        <v>256</v>
      </c>
      <c r="D28" s="102"/>
      <c r="E28" s="6" t="str">
        <f t="shared" si="0"/>
        <v/>
      </c>
      <c r="F28" s="102"/>
      <c r="G28" s="303" t="str">
        <f t="shared" si="51"/>
        <v/>
      </c>
      <c r="H28" s="102"/>
      <c r="I28" s="103"/>
      <c r="J28" s="56"/>
      <c r="K28" s="6" t="str">
        <f t="shared" si="1"/>
        <v/>
      </c>
      <c r="L28" s="55"/>
      <c r="M28" s="6" t="str">
        <f t="shared" si="2"/>
        <v/>
      </c>
      <c r="N28" s="55"/>
      <c r="O28" s="59"/>
      <c r="P28" s="55">
        <v>1</v>
      </c>
      <c r="Q28" s="6">
        <f t="shared" si="3"/>
        <v>14</v>
      </c>
      <c r="R28" s="55">
        <v>1</v>
      </c>
      <c r="S28" s="6">
        <f t="shared" si="4"/>
        <v>14</v>
      </c>
      <c r="T28" s="55">
        <v>2</v>
      </c>
      <c r="U28" s="58" t="s">
        <v>92</v>
      </c>
      <c r="V28" s="56"/>
      <c r="W28" s="6" t="str">
        <f t="shared" si="5"/>
        <v/>
      </c>
      <c r="X28" s="55"/>
      <c r="Y28" s="6" t="str">
        <f t="shared" si="6"/>
        <v/>
      </c>
      <c r="Z28" s="55"/>
      <c r="AA28" s="59"/>
      <c r="AB28" s="55"/>
      <c r="AC28" s="6" t="str">
        <f t="shared" si="7"/>
        <v/>
      </c>
      <c r="AD28" s="55"/>
      <c r="AE28" s="6" t="str">
        <f t="shared" si="8"/>
        <v/>
      </c>
      <c r="AF28" s="55"/>
      <c r="AG28" s="58"/>
      <c r="AH28" s="56"/>
      <c r="AI28" s="6" t="str">
        <f t="shared" si="9"/>
        <v/>
      </c>
      <c r="AJ28" s="55"/>
      <c r="AK28" s="6" t="str">
        <f t="shared" si="10"/>
        <v/>
      </c>
      <c r="AL28" s="55"/>
      <c r="AM28" s="59"/>
      <c r="AN28" s="56"/>
      <c r="AO28" s="6" t="str">
        <f t="shared" si="11"/>
        <v/>
      </c>
      <c r="AP28" s="57"/>
      <c r="AQ28" s="6" t="str">
        <f t="shared" si="12"/>
        <v/>
      </c>
      <c r="AR28" s="57"/>
      <c r="AS28" s="60"/>
      <c r="AT28" s="55"/>
      <c r="AU28" s="6" t="str">
        <f t="shared" si="13"/>
        <v/>
      </c>
      <c r="AV28" s="55"/>
      <c r="AW28" s="6" t="str">
        <f t="shared" si="14"/>
        <v/>
      </c>
      <c r="AX28" s="55"/>
      <c r="AY28" s="55"/>
      <c r="AZ28" s="7">
        <f t="shared" ref="AZ28:AZ56" si="82">IF(D28+J28+P28+V28+AB28+AH28+AN28+AT28=0,"",D28+J28+P28+V28+AB28+AH28+AN28+AT28)</f>
        <v>1</v>
      </c>
      <c r="BA28" s="6">
        <f t="shared" si="16"/>
        <v>14</v>
      </c>
      <c r="BB28" s="8">
        <f t="shared" ref="BB28:BB56" si="83">IF(F28+L28+R28+X28+AD28+AJ28+AP28+AV28=0,"",F28+L28+R28+X28+AD28+AJ28+AP28+AV28)</f>
        <v>1</v>
      </c>
      <c r="BC28" s="6">
        <f t="shared" si="18"/>
        <v>14</v>
      </c>
      <c r="BD28" s="8">
        <f t="shared" si="81"/>
        <v>2</v>
      </c>
      <c r="BE28" s="9">
        <f>IF(D28+F28+L28+J28+P28+R28+V28+X28+AB28+AD28+AH28+AJ28+AN28+AP28+AT28+AV28=0,"",D28+F28+L28+J28+P28+R28+V28+X28+AB28+AD28+AH28+AJ28+AN28+AP28+AT28+AV28)</f>
        <v>2</v>
      </c>
      <c r="BF28" s="296" t="s">
        <v>193</v>
      </c>
      <c r="BG28" s="245" t="s">
        <v>104</v>
      </c>
    </row>
    <row r="29" spans="1:59" ht="15.75" customHeight="1" x14ac:dyDescent="0.25">
      <c r="A29" s="358" t="s">
        <v>471</v>
      </c>
      <c r="B29" s="51" t="s">
        <v>15</v>
      </c>
      <c r="C29" s="322" t="s">
        <v>465</v>
      </c>
      <c r="D29" s="102"/>
      <c r="E29" s="6"/>
      <c r="F29" s="102"/>
      <c r="G29" s="303"/>
      <c r="H29" s="102"/>
      <c r="I29" s="103"/>
      <c r="J29" s="56"/>
      <c r="K29" s="6"/>
      <c r="L29" s="55"/>
      <c r="M29" s="6"/>
      <c r="N29" s="55"/>
      <c r="O29" s="59"/>
      <c r="P29" s="55"/>
      <c r="Q29" s="6"/>
      <c r="R29" s="55"/>
      <c r="S29" s="6"/>
      <c r="T29" s="55"/>
      <c r="U29" s="58"/>
      <c r="V29" s="56"/>
      <c r="W29" s="6"/>
      <c r="X29" s="337">
        <v>2</v>
      </c>
      <c r="Y29" s="338">
        <f>IF(X29*14=0,"",X29*14)</f>
        <v>28</v>
      </c>
      <c r="Z29" s="337">
        <v>2</v>
      </c>
      <c r="AA29" s="341" t="s">
        <v>92</v>
      </c>
      <c r="AB29" s="55"/>
      <c r="AC29" s="6"/>
      <c r="AD29" s="55"/>
      <c r="AE29" s="6"/>
      <c r="AF29" s="55"/>
      <c r="AG29" s="58"/>
      <c r="AH29" s="56"/>
      <c r="AI29" s="6"/>
      <c r="AJ29" s="55"/>
      <c r="AK29" s="6"/>
      <c r="AL29" s="55"/>
      <c r="AM29" s="59"/>
      <c r="AN29" s="56"/>
      <c r="AO29" s="6"/>
      <c r="AP29" s="57"/>
      <c r="AQ29" s="6"/>
      <c r="AR29" s="57"/>
      <c r="AS29" s="60"/>
      <c r="AT29" s="55"/>
      <c r="AU29" s="6"/>
      <c r="AV29" s="55"/>
      <c r="AW29" s="6"/>
      <c r="AX29" s="55"/>
      <c r="AY29" s="55"/>
      <c r="AZ29" s="7"/>
      <c r="BA29" s="6"/>
      <c r="BB29" s="8"/>
      <c r="BC29" s="6"/>
      <c r="BD29" s="8"/>
      <c r="BE29" s="9"/>
      <c r="BF29" s="296"/>
      <c r="BG29" s="245"/>
    </row>
    <row r="30" spans="1:59" ht="15.75" customHeight="1" x14ac:dyDescent="0.25">
      <c r="A30" s="366" t="s">
        <v>435</v>
      </c>
      <c r="B30" s="51" t="s">
        <v>15</v>
      </c>
      <c r="C30" s="322" t="s">
        <v>370</v>
      </c>
      <c r="D30" s="102"/>
      <c r="E30" s="6" t="str">
        <f t="shared" si="0"/>
        <v/>
      </c>
      <c r="F30" s="102"/>
      <c r="G30" s="303" t="str">
        <f t="shared" si="51"/>
        <v/>
      </c>
      <c r="H30" s="102"/>
      <c r="I30" s="103"/>
      <c r="J30" s="56"/>
      <c r="K30" s="6" t="str">
        <f t="shared" si="1"/>
        <v/>
      </c>
      <c r="L30" s="55"/>
      <c r="M30" s="6" t="str">
        <f t="shared" si="2"/>
        <v/>
      </c>
      <c r="N30" s="55"/>
      <c r="O30" s="59"/>
      <c r="P30" s="55"/>
      <c r="Q30" s="6"/>
      <c r="R30" s="55"/>
      <c r="S30" s="6"/>
      <c r="T30" s="55"/>
      <c r="U30" s="58"/>
      <c r="V30" s="340">
        <v>2</v>
      </c>
      <c r="W30" s="338">
        <f t="shared" si="5"/>
        <v>28</v>
      </c>
      <c r="X30" s="337">
        <v>3</v>
      </c>
      <c r="Y30" s="338">
        <f t="shared" si="6"/>
        <v>42</v>
      </c>
      <c r="Z30" s="337">
        <v>5</v>
      </c>
      <c r="AA30" s="341" t="s">
        <v>75</v>
      </c>
      <c r="AB30" s="55"/>
      <c r="AC30" s="6" t="str">
        <f t="shared" si="7"/>
        <v/>
      </c>
      <c r="AD30" s="55"/>
      <c r="AE30" s="6" t="str">
        <f t="shared" si="8"/>
        <v/>
      </c>
      <c r="AF30" s="55"/>
      <c r="AG30" s="58"/>
      <c r="AH30" s="56"/>
      <c r="AI30" s="6" t="str">
        <f t="shared" si="9"/>
        <v/>
      </c>
      <c r="AJ30" s="55"/>
      <c r="AK30" s="6" t="str">
        <f t="shared" si="10"/>
        <v/>
      </c>
      <c r="AL30" s="55"/>
      <c r="AM30" s="59"/>
      <c r="AN30" s="56"/>
      <c r="AO30" s="6" t="str">
        <f t="shared" si="11"/>
        <v/>
      </c>
      <c r="AP30" s="57"/>
      <c r="AQ30" s="6" t="str">
        <f t="shared" si="12"/>
        <v/>
      </c>
      <c r="AR30" s="57"/>
      <c r="AS30" s="60"/>
      <c r="AT30" s="55"/>
      <c r="AU30" s="6" t="str">
        <f t="shared" si="13"/>
        <v/>
      </c>
      <c r="AV30" s="55"/>
      <c r="AW30" s="6" t="str">
        <f t="shared" si="14"/>
        <v/>
      </c>
      <c r="AX30" s="55"/>
      <c r="AY30" s="55"/>
      <c r="AZ30" s="7">
        <f t="shared" si="82"/>
        <v>2</v>
      </c>
      <c r="BA30" s="6">
        <f t="shared" si="16"/>
        <v>28</v>
      </c>
      <c r="BB30" s="8">
        <f t="shared" si="83"/>
        <v>3</v>
      </c>
      <c r="BC30" s="6">
        <f t="shared" si="18"/>
        <v>42</v>
      </c>
      <c r="BD30" s="8">
        <f t="shared" si="81"/>
        <v>5</v>
      </c>
      <c r="BE30" s="9">
        <f t="shared" ref="BE30" si="84">IF(P30+R30+V30+X30+AB30+AD30+AH30+AJ30+AN30+AP30+AT30+AV30=0,"",P30+R30+V30+X30+AB30+AD30+AH30+AJ30+AN30+AP30+AT30+AV30)</f>
        <v>5</v>
      </c>
      <c r="BF30" s="296" t="s">
        <v>188</v>
      </c>
      <c r="BG30" s="245" t="s">
        <v>190</v>
      </c>
    </row>
    <row r="31" spans="1:59" s="62" customFormat="1" ht="15.75" customHeight="1" x14ac:dyDescent="0.25">
      <c r="A31" s="358" t="s">
        <v>448</v>
      </c>
      <c r="B31" s="51" t="s">
        <v>15</v>
      </c>
      <c r="C31" s="322" t="s">
        <v>447</v>
      </c>
      <c r="D31" s="102"/>
      <c r="E31" s="6" t="str">
        <f t="shared" si="0"/>
        <v/>
      </c>
      <c r="F31" s="102"/>
      <c r="G31" s="303" t="str">
        <f t="shared" si="51"/>
        <v/>
      </c>
      <c r="H31" s="102"/>
      <c r="I31" s="103"/>
      <c r="J31" s="56"/>
      <c r="K31" s="6" t="str">
        <f t="shared" si="1"/>
        <v/>
      </c>
      <c r="L31" s="55"/>
      <c r="M31" s="6" t="str">
        <f t="shared" si="2"/>
        <v/>
      </c>
      <c r="N31" s="55"/>
      <c r="O31" s="59"/>
      <c r="P31" s="55"/>
      <c r="Q31" s="6" t="str">
        <f t="shared" si="3"/>
        <v/>
      </c>
      <c r="R31" s="55"/>
      <c r="S31" s="6" t="str">
        <f t="shared" si="4"/>
        <v/>
      </c>
      <c r="T31" s="55"/>
      <c r="U31" s="58"/>
      <c r="V31" s="56">
        <v>2</v>
      </c>
      <c r="W31" s="6">
        <f t="shared" si="5"/>
        <v>28</v>
      </c>
      <c r="X31" s="55">
        <v>2</v>
      </c>
      <c r="Y31" s="6">
        <f t="shared" si="6"/>
        <v>28</v>
      </c>
      <c r="Z31" s="55">
        <v>4</v>
      </c>
      <c r="AA31" s="59" t="s">
        <v>92</v>
      </c>
      <c r="AB31" s="55"/>
      <c r="AC31" s="6" t="str">
        <f t="shared" si="7"/>
        <v/>
      </c>
      <c r="AD31" s="55"/>
      <c r="AE31" s="6" t="str">
        <f t="shared" si="8"/>
        <v/>
      </c>
      <c r="AF31" s="55"/>
      <c r="AG31" s="58"/>
      <c r="AH31" s="56"/>
      <c r="AI31" s="6" t="str">
        <f t="shared" si="9"/>
        <v/>
      </c>
      <c r="AJ31" s="55"/>
      <c r="AK31" s="6" t="str">
        <f t="shared" si="10"/>
        <v/>
      </c>
      <c r="AL31" s="55"/>
      <c r="AM31" s="59"/>
      <c r="AN31" s="56"/>
      <c r="AO31" s="6" t="str">
        <f t="shared" si="11"/>
        <v/>
      </c>
      <c r="AP31" s="57"/>
      <c r="AQ31" s="6" t="str">
        <f t="shared" si="12"/>
        <v/>
      </c>
      <c r="AR31" s="57"/>
      <c r="AS31" s="60"/>
      <c r="AT31" s="55"/>
      <c r="AU31" s="6" t="str">
        <f t="shared" si="13"/>
        <v/>
      </c>
      <c r="AV31" s="55"/>
      <c r="AW31" s="6" t="str">
        <f t="shared" si="14"/>
        <v/>
      </c>
      <c r="AX31" s="55"/>
      <c r="AY31" s="55"/>
      <c r="AZ31" s="7">
        <f t="shared" si="82"/>
        <v>2</v>
      </c>
      <c r="BA31" s="6">
        <f t="shared" si="16"/>
        <v>28</v>
      </c>
      <c r="BB31" s="8">
        <f t="shared" si="83"/>
        <v>2</v>
      </c>
      <c r="BC31" s="6">
        <f t="shared" si="18"/>
        <v>28</v>
      </c>
      <c r="BD31" s="8">
        <f t="shared" si="81"/>
        <v>4</v>
      </c>
      <c r="BE31" s="9">
        <f t="shared" ref="BE31:BE40" si="85">IF(D31+F31+L31+J31+P31+R31+V31+X31+AB31+AD31+AH31+AJ31+AN31+AP31+AT31+AV31=0,"",D31+F31+L31+J31+P31+R31+V31+X31+AB31+AD31+AH31+AJ31+AN31+AP31+AT31+AV31)</f>
        <v>4</v>
      </c>
      <c r="BF31" s="296" t="s">
        <v>193</v>
      </c>
      <c r="BG31" s="245" t="s">
        <v>104</v>
      </c>
    </row>
    <row r="32" spans="1:59" s="62" customFormat="1" ht="15.75" customHeight="1" x14ac:dyDescent="0.25">
      <c r="A32" s="256" t="s">
        <v>100</v>
      </c>
      <c r="B32" s="51" t="s">
        <v>15</v>
      </c>
      <c r="C32" s="257" t="s">
        <v>255</v>
      </c>
      <c r="D32" s="102"/>
      <c r="E32" s="6" t="str">
        <f t="shared" si="0"/>
        <v/>
      </c>
      <c r="F32" s="102"/>
      <c r="G32" s="303" t="str">
        <f t="shared" si="51"/>
        <v/>
      </c>
      <c r="H32" s="102"/>
      <c r="I32" s="103"/>
      <c r="J32" s="56"/>
      <c r="K32" s="6" t="str">
        <f t="shared" si="1"/>
        <v/>
      </c>
      <c r="L32" s="55"/>
      <c r="M32" s="6" t="str">
        <f t="shared" si="2"/>
        <v/>
      </c>
      <c r="N32" s="55"/>
      <c r="O32" s="59"/>
      <c r="P32" s="55"/>
      <c r="Q32" s="6" t="str">
        <f t="shared" si="3"/>
        <v/>
      </c>
      <c r="R32" s="55"/>
      <c r="S32" s="6" t="str">
        <f t="shared" si="4"/>
        <v/>
      </c>
      <c r="T32" s="55"/>
      <c r="U32" s="58"/>
      <c r="V32" s="56">
        <v>1</v>
      </c>
      <c r="W32" s="6">
        <f t="shared" si="5"/>
        <v>14</v>
      </c>
      <c r="X32" s="55">
        <v>1</v>
      </c>
      <c r="Y32" s="6">
        <f t="shared" si="6"/>
        <v>14</v>
      </c>
      <c r="Z32" s="55">
        <v>2</v>
      </c>
      <c r="AA32" s="59" t="s">
        <v>15</v>
      </c>
      <c r="AB32" s="55"/>
      <c r="AC32" s="6" t="str">
        <f t="shared" si="7"/>
        <v/>
      </c>
      <c r="AD32" s="55"/>
      <c r="AE32" s="6" t="str">
        <f t="shared" si="8"/>
        <v/>
      </c>
      <c r="AF32" s="55"/>
      <c r="AG32" s="58"/>
      <c r="AH32" s="56"/>
      <c r="AI32" s="6" t="str">
        <f t="shared" si="9"/>
        <v/>
      </c>
      <c r="AJ32" s="55"/>
      <c r="AK32" s="6" t="str">
        <f t="shared" si="10"/>
        <v/>
      </c>
      <c r="AL32" s="55"/>
      <c r="AM32" s="59"/>
      <c r="AN32" s="56"/>
      <c r="AO32" s="6" t="str">
        <f t="shared" si="11"/>
        <v/>
      </c>
      <c r="AP32" s="57"/>
      <c r="AQ32" s="6" t="str">
        <f t="shared" si="12"/>
        <v/>
      </c>
      <c r="AR32" s="57"/>
      <c r="AS32" s="60"/>
      <c r="AT32" s="55"/>
      <c r="AU32" s="6" t="str">
        <f t="shared" si="13"/>
        <v/>
      </c>
      <c r="AV32" s="55"/>
      <c r="AW32" s="6" t="str">
        <f t="shared" si="14"/>
        <v/>
      </c>
      <c r="AX32" s="55"/>
      <c r="AY32" s="55"/>
      <c r="AZ32" s="7">
        <f t="shared" si="82"/>
        <v>1</v>
      </c>
      <c r="BA32" s="6">
        <f t="shared" si="16"/>
        <v>14</v>
      </c>
      <c r="BB32" s="8">
        <f t="shared" si="83"/>
        <v>1</v>
      </c>
      <c r="BC32" s="6">
        <f t="shared" si="18"/>
        <v>14</v>
      </c>
      <c r="BD32" s="8">
        <f t="shared" si="81"/>
        <v>2</v>
      </c>
      <c r="BE32" s="9">
        <f t="shared" si="85"/>
        <v>2</v>
      </c>
      <c r="BF32" s="296" t="s">
        <v>193</v>
      </c>
      <c r="BG32" s="245" t="s">
        <v>104</v>
      </c>
    </row>
    <row r="33" spans="1:59" ht="15.75" customHeight="1" x14ac:dyDescent="0.25">
      <c r="A33" s="256" t="s">
        <v>372</v>
      </c>
      <c r="B33" s="51" t="s">
        <v>15</v>
      </c>
      <c r="C33" s="257" t="s">
        <v>371</v>
      </c>
      <c r="D33" s="102"/>
      <c r="E33" s="6" t="str">
        <f t="shared" si="0"/>
        <v/>
      </c>
      <c r="F33" s="102"/>
      <c r="G33" s="303" t="str">
        <f t="shared" si="51"/>
        <v/>
      </c>
      <c r="H33" s="102"/>
      <c r="I33" s="103"/>
      <c r="J33" s="56"/>
      <c r="K33" s="6" t="str">
        <f t="shared" si="1"/>
        <v/>
      </c>
      <c r="L33" s="55"/>
      <c r="M33" s="6" t="str">
        <f t="shared" si="2"/>
        <v/>
      </c>
      <c r="N33" s="55"/>
      <c r="O33" s="59"/>
      <c r="P33" s="55"/>
      <c r="Q33" s="6" t="str">
        <f t="shared" si="3"/>
        <v/>
      </c>
      <c r="R33" s="55"/>
      <c r="S33" s="6" t="str">
        <f t="shared" si="4"/>
        <v/>
      </c>
      <c r="T33" s="55"/>
      <c r="U33" s="58"/>
      <c r="V33" s="56"/>
      <c r="W33" s="6" t="str">
        <f t="shared" si="5"/>
        <v/>
      </c>
      <c r="X33" s="55">
        <v>3</v>
      </c>
      <c r="Y33" s="6">
        <f t="shared" si="6"/>
        <v>42</v>
      </c>
      <c r="Z33" s="320">
        <v>3</v>
      </c>
      <c r="AA33" s="59" t="s">
        <v>92</v>
      </c>
      <c r="AB33" s="55"/>
      <c r="AC33" s="6" t="str">
        <f t="shared" si="7"/>
        <v/>
      </c>
      <c r="AD33" s="55"/>
      <c r="AE33" s="6" t="str">
        <f t="shared" si="8"/>
        <v/>
      </c>
      <c r="AF33" s="55"/>
      <c r="AG33" s="58"/>
      <c r="AH33" s="56"/>
      <c r="AI33" s="6" t="str">
        <f t="shared" si="9"/>
        <v/>
      </c>
      <c r="AJ33" s="55"/>
      <c r="AK33" s="6" t="str">
        <f t="shared" si="10"/>
        <v/>
      </c>
      <c r="AL33" s="55"/>
      <c r="AM33" s="59"/>
      <c r="AN33" s="56"/>
      <c r="AO33" s="6" t="str">
        <f t="shared" si="11"/>
        <v/>
      </c>
      <c r="AP33" s="57"/>
      <c r="AQ33" s="6" t="str">
        <f t="shared" si="12"/>
        <v/>
      </c>
      <c r="AR33" s="57"/>
      <c r="AS33" s="60"/>
      <c r="AT33" s="55"/>
      <c r="AU33" s="6" t="str">
        <f t="shared" si="13"/>
        <v/>
      </c>
      <c r="AV33" s="55"/>
      <c r="AW33" s="6" t="str">
        <f t="shared" si="14"/>
        <v/>
      </c>
      <c r="AX33" s="55"/>
      <c r="AY33" s="55"/>
      <c r="AZ33" s="7" t="str">
        <f t="shared" si="82"/>
        <v/>
      </c>
      <c r="BA33" s="6" t="str">
        <f t="shared" si="16"/>
        <v/>
      </c>
      <c r="BB33" s="8">
        <f t="shared" si="83"/>
        <v>3</v>
      </c>
      <c r="BC33" s="6">
        <f t="shared" si="18"/>
        <v>42</v>
      </c>
      <c r="BD33" s="8">
        <f t="shared" si="81"/>
        <v>3</v>
      </c>
      <c r="BE33" s="9">
        <f t="shared" si="85"/>
        <v>3</v>
      </c>
      <c r="BF33" s="296" t="s">
        <v>188</v>
      </c>
      <c r="BG33" s="245" t="s">
        <v>206</v>
      </c>
    </row>
    <row r="34" spans="1:59" ht="15.75" customHeight="1" x14ac:dyDescent="0.25">
      <c r="A34" s="358" t="s">
        <v>411</v>
      </c>
      <c r="B34" s="51" t="s">
        <v>15</v>
      </c>
      <c r="C34" s="322" t="s">
        <v>407</v>
      </c>
      <c r="D34" s="102"/>
      <c r="E34" s="6" t="str">
        <f t="shared" si="0"/>
        <v/>
      </c>
      <c r="F34" s="102"/>
      <c r="G34" s="303" t="str">
        <f t="shared" si="51"/>
        <v/>
      </c>
      <c r="H34" s="102"/>
      <c r="I34" s="103"/>
      <c r="J34" s="56"/>
      <c r="K34" s="6" t="str">
        <f t="shared" si="1"/>
        <v/>
      </c>
      <c r="L34" s="55"/>
      <c r="M34" s="6" t="str">
        <f t="shared" si="2"/>
        <v/>
      </c>
      <c r="N34" s="55"/>
      <c r="O34" s="59"/>
      <c r="P34" s="55"/>
      <c r="Q34" s="6" t="str">
        <f t="shared" si="3"/>
        <v/>
      </c>
      <c r="R34" s="55"/>
      <c r="S34" s="6" t="str">
        <f t="shared" si="4"/>
        <v/>
      </c>
      <c r="T34" s="55"/>
      <c r="U34" s="58"/>
      <c r="V34" s="340">
        <v>3</v>
      </c>
      <c r="W34" s="338">
        <f t="shared" si="5"/>
        <v>42</v>
      </c>
      <c r="X34" s="337">
        <v>3</v>
      </c>
      <c r="Y34" s="338">
        <f t="shared" si="6"/>
        <v>42</v>
      </c>
      <c r="Z34" s="337">
        <v>7</v>
      </c>
      <c r="AA34" s="341" t="s">
        <v>15</v>
      </c>
      <c r="AB34" s="55"/>
      <c r="AC34" s="6" t="str">
        <f t="shared" si="7"/>
        <v/>
      </c>
      <c r="AD34" s="55"/>
      <c r="AE34" s="6" t="str">
        <f t="shared" si="8"/>
        <v/>
      </c>
      <c r="AF34" s="55"/>
      <c r="AG34" s="58"/>
      <c r="AH34" s="56"/>
      <c r="AI34" s="6" t="str">
        <f t="shared" si="9"/>
        <v/>
      </c>
      <c r="AJ34" s="55"/>
      <c r="AK34" s="6" t="str">
        <f t="shared" si="10"/>
        <v/>
      </c>
      <c r="AL34" s="55"/>
      <c r="AM34" s="59"/>
      <c r="AN34" s="56"/>
      <c r="AO34" s="6" t="str">
        <f t="shared" si="11"/>
        <v/>
      </c>
      <c r="AP34" s="57"/>
      <c r="AQ34" s="6" t="str">
        <f t="shared" si="12"/>
        <v/>
      </c>
      <c r="AR34" s="57"/>
      <c r="AS34" s="60"/>
      <c r="AT34" s="55"/>
      <c r="AU34" s="6" t="str">
        <f t="shared" si="13"/>
        <v/>
      </c>
      <c r="AV34" s="55"/>
      <c r="AW34" s="6" t="str">
        <f t="shared" si="14"/>
        <v/>
      </c>
      <c r="AX34" s="55"/>
      <c r="AY34" s="55"/>
      <c r="AZ34" s="7">
        <f t="shared" si="82"/>
        <v>3</v>
      </c>
      <c r="BA34" s="6">
        <f t="shared" si="16"/>
        <v>42</v>
      </c>
      <c r="BB34" s="8">
        <f t="shared" si="83"/>
        <v>3</v>
      </c>
      <c r="BC34" s="6">
        <f t="shared" si="18"/>
        <v>42</v>
      </c>
      <c r="BD34" s="8">
        <f t="shared" si="81"/>
        <v>7</v>
      </c>
      <c r="BE34" s="9">
        <f t="shared" si="85"/>
        <v>6</v>
      </c>
      <c r="BF34" s="296" t="s">
        <v>188</v>
      </c>
      <c r="BG34" s="353" t="s">
        <v>209</v>
      </c>
    </row>
    <row r="35" spans="1:59" ht="15.75" customHeight="1" x14ac:dyDescent="0.25">
      <c r="A35" s="256" t="s">
        <v>85</v>
      </c>
      <c r="B35" s="51" t="s">
        <v>15</v>
      </c>
      <c r="C35" s="257" t="s">
        <v>390</v>
      </c>
      <c r="D35" s="102"/>
      <c r="E35" s="6" t="str">
        <f t="shared" si="0"/>
        <v/>
      </c>
      <c r="F35" s="102"/>
      <c r="G35" s="303" t="str">
        <f t="shared" si="51"/>
        <v/>
      </c>
      <c r="H35" s="102"/>
      <c r="I35" s="103"/>
      <c r="J35" s="56"/>
      <c r="K35" s="6" t="str">
        <f t="shared" si="1"/>
        <v/>
      </c>
      <c r="L35" s="55"/>
      <c r="M35" s="6" t="str">
        <f t="shared" si="2"/>
        <v/>
      </c>
      <c r="N35" s="55"/>
      <c r="O35" s="59"/>
      <c r="P35" s="55"/>
      <c r="Q35" s="6" t="str">
        <f t="shared" si="3"/>
        <v/>
      </c>
      <c r="R35" s="55"/>
      <c r="S35" s="6" t="str">
        <f t="shared" si="4"/>
        <v/>
      </c>
      <c r="T35" s="55"/>
      <c r="U35" s="58"/>
      <c r="V35" s="56">
        <v>1</v>
      </c>
      <c r="W35" s="6">
        <f t="shared" ref="W35" si="86">IF(V35*14=0,"",V35*14)</f>
        <v>14</v>
      </c>
      <c r="X35" s="55">
        <v>1</v>
      </c>
      <c r="Y35" s="6">
        <f t="shared" ref="Y35" si="87">IF(X35*14=0,"",X35*14)</f>
        <v>14</v>
      </c>
      <c r="Z35" s="55">
        <v>2</v>
      </c>
      <c r="AA35" s="59" t="s">
        <v>92</v>
      </c>
      <c r="AB35" s="320"/>
      <c r="AC35" s="303"/>
      <c r="AD35" s="320"/>
      <c r="AE35" s="303"/>
      <c r="AF35" s="320"/>
      <c r="AG35" s="336"/>
      <c r="AH35" s="56"/>
      <c r="AI35" s="6" t="str">
        <f t="shared" si="9"/>
        <v/>
      </c>
      <c r="AJ35" s="55"/>
      <c r="AK35" s="6" t="str">
        <f t="shared" si="10"/>
        <v/>
      </c>
      <c r="AL35" s="55"/>
      <c r="AM35" s="59"/>
      <c r="AN35" s="56"/>
      <c r="AO35" s="6" t="str">
        <f t="shared" si="11"/>
        <v/>
      </c>
      <c r="AP35" s="57"/>
      <c r="AQ35" s="6" t="str">
        <f t="shared" si="12"/>
        <v/>
      </c>
      <c r="AR35" s="57"/>
      <c r="AS35" s="60"/>
      <c r="AT35" s="55"/>
      <c r="AU35" s="6" t="str">
        <f t="shared" si="13"/>
        <v/>
      </c>
      <c r="AV35" s="55"/>
      <c r="AW35" s="6" t="str">
        <f t="shared" si="14"/>
        <v/>
      </c>
      <c r="AX35" s="55"/>
      <c r="AY35" s="55"/>
      <c r="AZ35" s="7">
        <f t="shared" si="82"/>
        <v>1</v>
      </c>
      <c r="BA35" s="6">
        <f t="shared" si="16"/>
        <v>14</v>
      </c>
      <c r="BB35" s="8">
        <f t="shared" si="83"/>
        <v>1</v>
      </c>
      <c r="BC35" s="6">
        <f t="shared" si="18"/>
        <v>14</v>
      </c>
      <c r="BD35" s="8">
        <f t="shared" si="81"/>
        <v>2</v>
      </c>
      <c r="BE35" s="9">
        <f t="shared" si="85"/>
        <v>2</v>
      </c>
      <c r="BF35" s="357" t="s">
        <v>441</v>
      </c>
      <c r="BG35" s="359" t="s">
        <v>107</v>
      </c>
    </row>
    <row r="36" spans="1:59" ht="15.75" customHeight="1" x14ac:dyDescent="0.25">
      <c r="A36" s="256" t="s">
        <v>333</v>
      </c>
      <c r="B36" s="51" t="s">
        <v>15</v>
      </c>
      <c r="C36" s="257" t="s">
        <v>76</v>
      </c>
      <c r="D36" s="102"/>
      <c r="E36" s="6" t="str">
        <f t="shared" si="0"/>
        <v/>
      </c>
      <c r="F36" s="102"/>
      <c r="G36" s="303" t="str">
        <f t="shared" si="51"/>
        <v/>
      </c>
      <c r="H36" s="102"/>
      <c r="I36" s="103"/>
      <c r="J36" s="56"/>
      <c r="K36" s="6" t="str">
        <f t="shared" si="1"/>
        <v/>
      </c>
      <c r="L36" s="55"/>
      <c r="M36" s="6" t="str">
        <f t="shared" si="2"/>
        <v/>
      </c>
      <c r="N36" s="55"/>
      <c r="O36" s="59"/>
      <c r="P36" s="55"/>
      <c r="Q36" s="6" t="str">
        <f t="shared" si="3"/>
        <v/>
      </c>
      <c r="R36" s="55"/>
      <c r="S36" s="6" t="str">
        <f t="shared" si="4"/>
        <v/>
      </c>
      <c r="T36" s="55"/>
      <c r="U36" s="58"/>
      <c r="V36" s="56"/>
      <c r="W36" s="6" t="str">
        <f t="shared" si="5"/>
        <v/>
      </c>
      <c r="X36" s="55"/>
      <c r="Y36" s="6" t="str">
        <f t="shared" si="6"/>
        <v/>
      </c>
      <c r="Z36" s="55"/>
      <c r="AA36" s="59"/>
      <c r="AB36" s="55"/>
      <c r="AC36" s="6" t="str">
        <f t="shared" si="7"/>
        <v/>
      </c>
      <c r="AD36" s="55"/>
      <c r="AE36" s="6" t="str">
        <f t="shared" si="8"/>
        <v/>
      </c>
      <c r="AF36" s="55"/>
      <c r="AG36" s="58"/>
      <c r="AH36" s="314">
        <v>1</v>
      </c>
      <c r="AI36" s="301">
        <f t="shared" si="9"/>
        <v>14</v>
      </c>
      <c r="AJ36" s="300">
        <v>1</v>
      </c>
      <c r="AK36" s="301">
        <f t="shared" si="10"/>
        <v>14</v>
      </c>
      <c r="AL36" s="300">
        <v>2</v>
      </c>
      <c r="AM36" s="302" t="s">
        <v>92</v>
      </c>
      <c r="AN36" s="56"/>
      <c r="AO36" s="6" t="str">
        <f t="shared" si="11"/>
        <v/>
      </c>
      <c r="AP36" s="57"/>
      <c r="AQ36" s="6" t="str">
        <f t="shared" si="12"/>
        <v/>
      </c>
      <c r="AR36" s="57"/>
      <c r="AS36" s="60"/>
      <c r="AT36" s="55"/>
      <c r="AU36" s="6" t="str">
        <f t="shared" si="13"/>
        <v/>
      </c>
      <c r="AV36" s="55"/>
      <c r="AW36" s="6" t="str">
        <f t="shared" si="14"/>
        <v/>
      </c>
      <c r="AX36" s="55"/>
      <c r="AY36" s="55"/>
      <c r="AZ36" s="7">
        <f t="shared" si="82"/>
        <v>1</v>
      </c>
      <c r="BA36" s="6">
        <f t="shared" si="16"/>
        <v>14</v>
      </c>
      <c r="BB36" s="8">
        <f t="shared" si="83"/>
        <v>1</v>
      </c>
      <c r="BC36" s="6">
        <f t="shared" si="18"/>
        <v>14</v>
      </c>
      <c r="BD36" s="8">
        <f t="shared" si="81"/>
        <v>2</v>
      </c>
      <c r="BE36" s="9">
        <f t="shared" si="85"/>
        <v>2</v>
      </c>
      <c r="BF36" s="296" t="s">
        <v>295</v>
      </c>
      <c r="BG36" s="245" t="s">
        <v>296</v>
      </c>
    </row>
    <row r="37" spans="1:59" ht="15.75" customHeight="1" x14ac:dyDescent="0.25">
      <c r="A37" s="358" t="s">
        <v>412</v>
      </c>
      <c r="B37" s="51" t="s">
        <v>15</v>
      </c>
      <c r="C37" s="322" t="s">
        <v>389</v>
      </c>
      <c r="D37" s="102"/>
      <c r="E37" s="6" t="str">
        <f t="shared" si="0"/>
        <v/>
      </c>
      <c r="F37" s="102"/>
      <c r="G37" s="303" t="str">
        <f t="shared" si="51"/>
        <v/>
      </c>
      <c r="H37" s="102"/>
      <c r="I37" s="103"/>
      <c r="J37" s="56"/>
      <c r="K37" s="6" t="str">
        <f t="shared" si="1"/>
        <v/>
      </c>
      <c r="L37" s="55"/>
      <c r="M37" s="6" t="str">
        <f t="shared" si="2"/>
        <v/>
      </c>
      <c r="N37" s="55"/>
      <c r="O37" s="59"/>
      <c r="P37" s="55"/>
      <c r="Q37" s="6" t="str">
        <f t="shared" si="3"/>
        <v/>
      </c>
      <c r="R37" s="55"/>
      <c r="S37" s="6" t="str">
        <f t="shared" si="4"/>
        <v/>
      </c>
      <c r="T37" s="55"/>
      <c r="U37" s="58"/>
      <c r="V37" s="56"/>
      <c r="W37" s="6" t="str">
        <f t="shared" si="5"/>
        <v/>
      </c>
      <c r="X37" s="55"/>
      <c r="Y37" s="6" t="str">
        <f t="shared" si="6"/>
        <v/>
      </c>
      <c r="Z37" s="55"/>
      <c r="AA37" s="59"/>
      <c r="AB37" s="319">
        <v>2</v>
      </c>
      <c r="AC37" s="303">
        <f t="shared" si="7"/>
        <v>28</v>
      </c>
      <c r="AD37" s="320">
        <v>2</v>
      </c>
      <c r="AE37" s="303">
        <f t="shared" si="8"/>
        <v>28</v>
      </c>
      <c r="AF37" s="320">
        <v>4</v>
      </c>
      <c r="AG37" s="321" t="s">
        <v>392</v>
      </c>
      <c r="AH37" s="319"/>
      <c r="AI37" s="303"/>
      <c r="AJ37" s="320"/>
      <c r="AK37" s="303"/>
      <c r="AL37" s="320"/>
      <c r="AM37" s="321"/>
      <c r="AN37" s="56"/>
      <c r="AO37" s="6" t="str">
        <f t="shared" si="11"/>
        <v/>
      </c>
      <c r="AP37" s="57"/>
      <c r="AQ37" s="6" t="str">
        <f t="shared" si="12"/>
        <v/>
      </c>
      <c r="AR37" s="57"/>
      <c r="AS37" s="60"/>
      <c r="AT37" s="55"/>
      <c r="AU37" s="6" t="str">
        <f t="shared" si="13"/>
        <v/>
      </c>
      <c r="AV37" s="55"/>
      <c r="AW37" s="6" t="str">
        <f t="shared" si="14"/>
        <v/>
      </c>
      <c r="AX37" s="55"/>
      <c r="AY37" s="55"/>
      <c r="AZ37" s="7">
        <f t="shared" si="82"/>
        <v>2</v>
      </c>
      <c r="BA37" s="6">
        <f t="shared" si="16"/>
        <v>28</v>
      </c>
      <c r="BB37" s="8">
        <f t="shared" si="83"/>
        <v>2</v>
      </c>
      <c r="BC37" s="6">
        <f t="shared" si="18"/>
        <v>28</v>
      </c>
      <c r="BD37" s="8">
        <f t="shared" si="81"/>
        <v>4</v>
      </c>
      <c r="BE37" s="9">
        <f t="shared" si="85"/>
        <v>4</v>
      </c>
      <c r="BF37" s="296" t="s">
        <v>188</v>
      </c>
      <c r="BG37" s="245" t="s">
        <v>195</v>
      </c>
    </row>
    <row r="38" spans="1:59" ht="15.75" customHeight="1" x14ac:dyDescent="0.25">
      <c r="A38" s="256" t="s">
        <v>142</v>
      </c>
      <c r="B38" s="51" t="s">
        <v>15</v>
      </c>
      <c r="C38" s="257" t="s">
        <v>301</v>
      </c>
      <c r="D38" s="102"/>
      <c r="E38" s="6" t="str">
        <f t="shared" si="0"/>
        <v/>
      </c>
      <c r="F38" s="102"/>
      <c r="G38" s="303" t="str">
        <f t="shared" si="51"/>
        <v/>
      </c>
      <c r="H38" s="102"/>
      <c r="I38" s="103"/>
      <c r="J38" s="56"/>
      <c r="K38" s="6" t="str">
        <f t="shared" si="1"/>
        <v/>
      </c>
      <c r="L38" s="55"/>
      <c r="M38" s="6" t="str">
        <f t="shared" si="2"/>
        <v/>
      </c>
      <c r="N38" s="55"/>
      <c r="O38" s="59"/>
      <c r="P38" s="55"/>
      <c r="Q38" s="6" t="str">
        <f t="shared" si="3"/>
        <v/>
      </c>
      <c r="R38" s="55"/>
      <c r="S38" s="6" t="str">
        <f t="shared" si="4"/>
        <v/>
      </c>
      <c r="T38" s="55"/>
      <c r="U38" s="58"/>
      <c r="V38" s="56"/>
      <c r="W38" s="6" t="str">
        <f t="shared" si="5"/>
        <v/>
      </c>
      <c r="X38" s="55"/>
      <c r="Y38" s="6" t="str">
        <f t="shared" si="6"/>
        <v/>
      </c>
      <c r="Z38" s="55"/>
      <c r="AA38" s="59"/>
      <c r="AB38" s="55"/>
      <c r="AC38" s="6" t="str">
        <f t="shared" si="7"/>
        <v/>
      </c>
      <c r="AD38" s="55"/>
      <c r="AE38" s="6" t="str">
        <f t="shared" si="8"/>
        <v/>
      </c>
      <c r="AF38" s="55"/>
      <c r="AG38" s="58"/>
      <c r="AH38" s="319">
        <v>1</v>
      </c>
      <c r="AI38" s="303">
        <f t="shared" ref="AI38" si="88">IF(AH38*14=0,"",AH38*14)</f>
        <v>14</v>
      </c>
      <c r="AJ38" s="347">
        <v>1</v>
      </c>
      <c r="AK38" s="303">
        <f t="shared" ref="AK38" si="89">IF(AJ38*14=0,"",AJ38*14)</f>
        <v>14</v>
      </c>
      <c r="AL38" s="347">
        <v>2</v>
      </c>
      <c r="AM38" s="348" t="s">
        <v>91</v>
      </c>
      <c r="AN38" s="56"/>
      <c r="AO38" s="6"/>
      <c r="AP38" s="57"/>
      <c r="AQ38" s="6"/>
      <c r="AR38" s="57"/>
      <c r="AS38" s="60"/>
      <c r="AT38" s="55"/>
      <c r="AU38" s="6" t="str">
        <f t="shared" si="13"/>
        <v/>
      </c>
      <c r="AV38" s="55"/>
      <c r="AW38" s="6" t="str">
        <f t="shared" si="14"/>
        <v/>
      </c>
      <c r="AX38" s="55"/>
      <c r="AY38" s="55"/>
      <c r="AZ38" s="7">
        <f t="shared" si="82"/>
        <v>1</v>
      </c>
      <c r="BA38" s="6">
        <f t="shared" si="16"/>
        <v>14</v>
      </c>
      <c r="BB38" s="8">
        <f t="shared" si="83"/>
        <v>1</v>
      </c>
      <c r="BC38" s="6">
        <f t="shared" si="18"/>
        <v>14</v>
      </c>
      <c r="BD38" s="8">
        <f t="shared" si="81"/>
        <v>2</v>
      </c>
      <c r="BE38" s="9">
        <f t="shared" si="85"/>
        <v>2</v>
      </c>
      <c r="BF38" s="296" t="s">
        <v>188</v>
      </c>
      <c r="BG38" s="245" t="s">
        <v>195</v>
      </c>
    </row>
    <row r="39" spans="1:59" ht="15.75" customHeight="1" x14ac:dyDescent="0.25">
      <c r="A39" s="256" t="s">
        <v>353</v>
      </c>
      <c r="B39" s="51" t="s">
        <v>15</v>
      </c>
      <c r="C39" s="257" t="s">
        <v>326</v>
      </c>
      <c r="D39" s="102"/>
      <c r="E39" s="6" t="str">
        <f t="shared" si="0"/>
        <v/>
      </c>
      <c r="F39" s="102"/>
      <c r="G39" s="303" t="str">
        <f t="shared" si="51"/>
        <v/>
      </c>
      <c r="H39" s="102"/>
      <c r="I39" s="103"/>
      <c r="J39" s="56"/>
      <c r="K39" s="6" t="str">
        <f t="shared" si="1"/>
        <v/>
      </c>
      <c r="L39" s="55">
        <v>2</v>
      </c>
      <c r="M39" s="6">
        <f t="shared" si="2"/>
        <v>28</v>
      </c>
      <c r="N39" s="55">
        <v>2</v>
      </c>
      <c r="O39" s="59" t="s">
        <v>92</v>
      </c>
      <c r="P39" s="55"/>
      <c r="Q39" s="6" t="str">
        <f t="shared" si="3"/>
        <v/>
      </c>
      <c r="R39" s="55"/>
      <c r="S39" s="6" t="str">
        <f t="shared" si="4"/>
        <v/>
      </c>
      <c r="T39" s="55"/>
      <c r="U39" s="58"/>
      <c r="V39" s="56"/>
      <c r="W39" s="6" t="str">
        <f t="shared" si="5"/>
        <v/>
      </c>
      <c r="X39" s="55"/>
      <c r="Y39" s="6" t="str">
        <f t="shared" si="6"/>
        <v/>
      </c>
      <c r="Z39" s="55"/>
      <c r="AA39" s="59"/>
      <c r="AB39" s="55"/>
      <c r="AC39" s="6" t="str">
        <f t="shared" si="7"/>
        <v/>
      </c>
      <c r="AD39" s="55"/>
      <c r="AE39" s="6" t="str">
        <f t="shared" si="8"/>
        <v/>
      </c>
      <c r="AF39" s="55"/>
      <c r="AG39" s="58"/>
      <c r="AH39" s="56"/>
      <c r="AI39" s="6" t="str">
        <f t="shared" si="9"/>
        <v/>
      </c>
      <c r="AJ39" s="55"/>
      <c r="AK39" s="6" t="str">
        <f t="shared" si="10"/>
        <v/>
      </c>
      <c r="AL39" s="55"/>
      <c r="AM39" s="59"/>
      <c r="AN39" s="56"/>
      <c r="AO39" s="6" t="str">
        <f t="shared" si="11"/>
        <v/>
      </c>
      <c r="AP39" s="57"/>
      <c r="AQ39" s="6" t="str">
        <f t="shared" si="12"/>
        <v/>
      </c>
      <c r="AR39" s="57"/>
      <c r="AS39" s="60"/>
      <c r="AT39" s="55"/>
      <c r="AU39" s="6" t="str">
        <f t="shared" si="13"/>
        <v/>
      </c>
      <c r="AV39" s="55"/>
      <c r="AW39" s="6" t="str">
        <f t="shared" si="14"/>
        <v/>
      </c>
      <c r="AX39" s="55"/>
      <c r="AY39" s="55"/>
      <c r="AZ39" s="7" t="str">
        <f t="shared" si="82"/>
        <v/>
      </c>
      <c r="BA39" s="6" t="str">
        <f t="shared" si="16"/>
        <v/>
      </c>
      <c r="BB39" s="8">
        <f t="shared" si="83"/>
        <v>2</v>
      </c>
      <c r="BC39" s="6">
        <f t="shared" si="18"/>
        <v>28</v>
      </c>
      <c r="BD39" s="8">
        <f t="shared" si="81"/>
        <v>2</v>
      </c>
      <c r="BE39" s="9">
        <f t="shared" si="85"/>
        <v>2</v>
      </c>
      <c r="BF39" s="296" t="s">
        <v>286</v>
      </c>
      <c r="BG39" s="245" t="s">
        <v>287</v>
      </c>
    </row>
    <row r="40" spans="1:59" ht="15.75" customHeight="1" x14ac:dyDescent="0.25">
      <c r="A40" s="256" t="s">
        <v>354</v>
      </c>
      <c r="B40" s="51" t="s">
        <v>15</v>
      </c>
      <c r="C40" s="257" t="s">
        <v>327</v>
      </c>
      <c r="D40" s="102"/>
      <c r="E40" s="6" t="str">
        <f t="shared" si="0"/>
        <v/>
      </c>
      <c r="F40" s="102"/>
      <c r="G40" s="303" t="str">
        <f t="shared" si="51"/>
        <v/>
      </c>
      <c r="H40" s="102"/>
      <c r="I40" s="103"/>
      <c r="J40" s="56"/>
      <c r="K40" s="6" t="str">
        <f t="shared" si="1"/>
        <v/>
      </c>
      <c r="L40" s="55"/>
      <c r="M40" s="6" t="str">
        <f t="shared" si="2"/>
        <v/>
      </c>
      <c r="N40" s="55"/>
      <c r="O40" s="59"/>
      <c r="P40" s="55"/>
      <c r="Q40" s="6" t="str">
        <f t="shared" si="3"/>
        <v/>
      </c>
      <c r="R40" s="55">
        <v>2</v>
      </c>
      <c r="S40" s="6">
        <f t="shared" si="4"/>
        <v>28</v>
      </c>
      <c r="T40" s="55">
        <v>2</v>
      </c>
      <c r="U40" s="58" t="s">
        <v>92</v>
      </c>
      <c r="V40" s="56"/>
      <c r="W40" s="6" t="str">
        <f t="shared" si="5"/>
        <v/>
      </c>
      <c r="X40" s="55"/>
      <c r="Y40" s="6" t="str">
        <f t="shared" si="6"/>
        <v/>
      </c>
      <c r="Z40" s="55"/>
      <c r="AA40" s="59"/>
      <c r="AB40" s="55"/>
      <c r="AC40" s="6" t="str">
        <f t="shared" si="7"/>
        <v/>
      </c>
      <c r="AD40" s="55"/>
      <c r="AE40" s="6" t="str">
        <f t="shared" si="8"/>
        <v/>
      </c>
      <c r="AF40" s="55"/>
      <c r="AG40" s="58"/>
      <c r="AH40" s="56"/>
      <c r="AI40" s="6" t="str">
        <f t="shared" si="9"/>
        <v/>
      </c>
      <c r="AJ40" s="55"/>
      <c r="AK40" s="6" t="str">
        <f t="shared" si="10"/>
        <v/>
      </c>
      <c r="AL40" s="55"/>
      <c r="AM40" s="59"/>
      <c r="AN40" s="56"/>
      <c r="AO40" s="6" t="str">
        <f t="shared" si="11"/>
        <v/>
      </c>
      <c r="AP40" s="57"/>
      <c r="AQ40" s="6" t="str">
        <f t="shared" si="12"/>
        <v/>
      </c>
      <c r="AR40" s="57"/>
      <c r="AS40" s="60"/>
      <c r="AT40" s="55"/>
      <c r="AU40" s="6" t="str">
        <f t="shared" si="13"/>
        <v/>
      </c>
      <c r="AV40" s="55"/>
      <c r="AW40" s="6" t="str">
        <f t="shared" si="14"/>
        <v/>
      </c>
      <c r="AX40" s="55"/>
      <c r="AY40" s="55"/>
      <c r="AZ40" s="7" t="str">
        <f t="shared" si="82"/>
        <v/>
      </c>
      <c r="BA40" s="6" t="str">
        <f t="shared" si="16"/>
        <v/>
      </c>
      <c r="BB40" s="8">
        <f t="shared" si="83"/>
        <v>2</v>
      </c>
      <c r="BC40" s="6">
        <f t="shared" si="18"/>
        <v>28</v>
      </c>
      <c r="BD40" s="8">
        <f t="shared" si="81"/>
        <v>2</v>
      </c>
      <c r="BE40" s="9">
        <f t="shared" si="85"/>
        <v>2</v>
      </c>
      <c r="BF40" s="296" t="s">
        <v>286</v>
      </c>
      <c r="BG40" s="245" t="s">
        <v>287</v>
      </c>
    </row>
    <row r="41" spans="1:59" s="62" customFormat="1" ht="15.75" customHeight="1" x14ac:dyDescent="0.25">
      <c r="A41" s="256" t="s">
        <v>355</v>
      </c>
      <c r="B41" s="51" t="s">
        <v>15</v>
      </c>
      <c r="C41" s="257" t="s">
        <v>328</v>
      </c>
      <c r="D41" s="102"/>
      <c r="E41" s="6" t="str">
        <f t="shared" si="0"/>
        <v/>
      </c>
      <c r="F41" s="102"/>
      <c r="G41" s="303" t="str">
        <f t="shared" si="51"/>
        <v/>
      </c>
      <c r="H41" s="102"/>
      <c r="I41" s="103"/>
      <c r="J41" s="56"/>
      <c r="K41" s="6" t="str">
        <f t="shared" si="1"/>
        <v/>
      </c>
      <c r="L41" s="55"/>
      <c r="M41" s="6" t="str">
        <f t="shared" si="2"/>
        <v/>
      </c>
      <c r="N41" s="55"/>
      <c r="O41" s="59"/>
      <c r="P41" s="55"/>
      <c r="Q41" s="6" t="str">
        <f t="shared" si="3"/>
        <v/>
      </c>
      <c r="R41" s="55"/>
      <c r="S41" s="6" t="str">
        <f t="shared" si="4"/>
        <v/>
      </c>
      <c r="T41" s="55"/>
      <c r="U41" s="58"/>
      <c r="V41" s="56"/>
      <c r="W41" s="6" t="str">
        <f t="shared" si="5"/>
        <v/>
      </c>
      <c r="X41" s="55">
        <v>2</v>
      </c>
      <c r="Y41" s="6">
        <f t="shared" si="6"/>
        <v>28</v>
      </c>
      <c r="Z41" s="55">
        <v>2</v>
      </c>
      <c r="AA41" s="59" t="s">
        <v>92</v>
      </c>
      <c r="AB41" s="55"/>
      <c r="AC41" s="6" t="str">
        <f t="shared" si="7"/>
        <v/>
      </c>
      <c r="AD41" s="55"/>
      <c r="AE41" s="6" t="str">
        <f t="shared" si="8"/>
        <v/>
      </c>
      <c r="AF41" s="55"/>
      <c r="AG41" s="58"/>
      <c r="AH41" s="56"/>
      <c r="AI41" s="6" t="str">
        <f t="shared" si="9"/>
        <v/>
      </c>
      <c r="AJ41" s="55"/>
      <c r="AK41" s="6" t="str">
        <f t="shared" si="10"/>
        <v/>
      </c>
      <c r="AL41" s="55"/>
      <c r="AM41" s="59"/>
      <c r="AN41" s="56"/>
      <c r="AO41" s="6" t="str">
        <f t="shared" si="11"/>
        <v/>
      </c>
      <c r="AP41" s="57"/>
      <c r="AQ41" s="6" t="str">
        <f t="shared" si="12"/>
        <v/>
      </c>
      <c r="AR41" s="57"/>
      <c r="AS41" s="60"/>
      <c r="AT41" s="55"/>
      <c r="AU41" s="6" t="str">
        <f t="shared" si="13"/>
        <v/>
      </c>
      <c r="AV41" s="55"/>
      <c r="AW41" s="6" t="str">
        <f t="shared" si="14"/>
        <v/>
      </c>
      <c r="AX41" s="55"/>
      <c r="AY41" s="55"/>
      <c r="AZ41" s="7" t="str">
        <f t="shared" si="82"/>
        <v/>
      </c>
      <c r="BA41" s="6" t="str">
        <f t="shared" si="16"/>
        <v/>
      </c>
      <c r="BB41" s="8">
        <f t="shared" si="83"/>
        <v>2</v>
      </c>
      <c r="BC41" s="6">
        <f t="shared" si="18"/>
        <v>28</v>
      </c>
      <c r="BD41" s="8">
        <f t="shared" si="81"/>
        <v>2</v>
      </c>
      <c r="BE41" s="9">
        <f t="shared" ref="BE41" si="90">IF(P41+R41+V41+X41+AB41+AD41+AH41+AJ41+AN41+AP41+AT41+AV41=0,"",P41+R41+V41+X41+AB41+AD41+AH41+AJ41+AN41+AP41+AT41+AV41)</f>
        <v>2</v>
      </c>
      <c r="BF41" s="296" t="s">
        <v>286</v>
      </c>
      <c r="BG41" s="245" t="s">
        <v>287</v>
      </c>
    </row>
    <row r="42" spans="1:59" ht="15.75" customHeight="1" x14ac:dyDescent="0.25">
      <c r="A42" s="256" t="s">
        <v>356</v>
      </c>
      <c r="B42" s="51" t="s">
        <v>15</v>
      </c>
      <c r="C42" s="257" t="s">
        <v>329</v>
      </c>
      <c r="D42" s="102"/>
      <c r="E42" s="6" t="str">
        <f t="shared" si="0"/>
        <v/>
      </c>
      <c r="F42" s="102"/>
      <c r="G42" s="303" t="str">
        <f t="shared" si="51"/>
        <v/>
      </c>
      <c r="H42" s="102"/>
      <c r="I42" s="103"/>
      <c r="J42" s="56"/>
      <c r="K42" s="6" t="str">
        <f t="shared" si="1"/>
        <v/>
      </c>
      <c r="L42" s="55"/>
      <c r="M42" s="6" t="str">
        <f t="shared" si="2"/>
        <v/>
      </c>
      <c r="N42" s="55"/>
      <c r="O42" s="59"/>
      <c r="P42" s="55"/>
      <c r="Q42" s="6" t="str">
        <f t="shared" si="3"/>
        <v/>
      </c>
      <c r="R42" s="55"/>
      <c r="S42" s="6" t="str">
        <f t="shared" si="4"/>
        <v/>
      </c>
      <c r="T42" s="55"/>
      <c r="U42" s="58"/>
      <c r="V42" s="56"/>
      <c r="W42" s="6" t="str">
        <f t="shared" si="5"/>
        <v/>
      </c>
      <c r="X42" s="55"/>
      <c r="Y42" s="6" t="str">
        <f t="shared" si="6"/>
        <v/>
      </c>
      <c r="Z42" s="55"/>
      <c r="AA42" s="59"/>
      <c r="AB42" s="55"/>
      <c r="AC42" s="6" t="str">
        <f t="shared" si="7"/>
        <v/>
      </c>
      <c r="AD42" s="55">
        <v>2</v>
      </c>
      <c r="AE42" s="6">
        <f t="shared" si="8"/>
        <v>28</v>
      </c>
      <c r="AF42" s="55">
        <v>2</v>
      </c>
      <c r="AG42" s="59" t="s">
        <v>92</v>
      </c>
      <c r="AH42" s="56"/>
      <c r="AI42" s="6" t="str">
        <f t="shared" si="9"/>
        <v/>
      </c>
      <c r="AJ42" s="55"/>
      <c r="AK42" s="6" t="str">
        <f t="shared" si="10"/>
        <v/>
      </c>
      <c r="AL42" s="55"/>
      <c r="AM42" s="59"/>
      <c r="AN42" s="56"/>
      <c r="AO42" s="6" t="str">
        <f t="shared" si="11"/>
        <v/>
      </c>
      <c r="AP42" s="57"/>
      <c r="AQ42" s="6" t="str">
        <f t="shared" si="12"/>
        <v/>
      </c>
      <c r="AR42" s="57"/>
      <c r="AS42" s="60"/>
      <c r="AT42" s="55"/>
      <c r="AU42" s="6" t="str">
        <f t="shared" si="13"/>
        <v/>
      </c>
      <c r="AV42" s="55"/>
      <c r="AW42" s="6" t="str">
        <f t="shared" si="14"/>
        <v/>
      </c>
      <c r="AX42" s="55"/>
      <c r="AY42" s="55"/>
      <c r="AZ42" s="7" t="str">
        <f t="shared" si="82"/>
        <v/>
      </c>
      <c r="BA42" s="6" t="str">
        <f t="shared" si="16"/>
        <v/>
      </c>
      <c r="BB42" s="8">
        <f t="shared" si="83"/>
        <v>2</v>
      </c>
      <c r="BC42" s="6">
        <f t="shared" si="18"/>
        <v>28</v>
      </c>
      <c r="BD42" s="8">
        <f t="shared" si="81"/>
        <v>2</v>
      </c>
      <c r="BE42" s="9">
        <f t="shared" ref="BE42" si="91">IF(D42+F42+L42+J42+P42+R42+V42+X42+AB42+AD42+AH42+AJ42+AN42+AP42+AT42+AV42=0,"",D42+F42+L42+J42+P42+R42+V42+X42+AB42+AD42+AH42+AJ42+AN42+AP42+AT42+AV42)</f>
        <v>2</v>
      </c>
      <c r="BF42" s="296" t="s">
        <v>286</v>
      </c>
      <c r="BG42" s="245" t="s">
        <v>285</v>
      </c>
    </row>
    <row r="43" spans="1:59" ht="15.75" customHeight="1" x14ac:dyDescent="0.25">
      <c r="A43" s="256" t="s">
        <v>357</v>
      </c>
      <c r="B43" s="51" t="s">
        <v>15</v>
      </c>
      <c r="C43" s="257" t="s">
        <v>330</v>
      </c>
      <c r="D43" s="102"/>
      <c r="E43" s="6" t="str">
        <f t="shared" si="0"/>
        <v/>
      </c>
      <c r="F43" s="102"/>
      <c r="G43" s="303" t="str">
        <f t="shared" si="51"/>
        <v/>
      </c>
      <c r="H43" s="102"/>
      <c r="I43" s="103"/>
      <c r="J43" s="56"/>
      <c r="K43" s="6" t="str">
        <f t="shared" si="1"/>
        <v/>
      </c>
      <c r="L43" s="55"/>
      <c r="M43" s="6" t="str">
        <f t="shared" si="2"/>
        <v/>
      </c>
      <c r="N43" s="55"/>
      <c r="O43" s="59"/>
      <c r="P43" s="55"/>
      <c r="Q43" s="6" t="str">
        <f t="shared" si="3"/>
        <v/>
      </c>
      <c r="R43" s="55"/>
      <c r="S43" s="6" t="str">
        <f t="shared" si="4"/>
        <v/>
      </c>
      <c r="T43" s="55"/>
      <c r="U43" s="58"/>
      <c r="V43" s="56"/>
      <c r="W43" s="6" t="str">
        <f t="shared" si="5"/>
        <v/>
      </c>
      <c r="X43" s="55"/>
      <c r="Y43" s="6" t="str">
        <f t="shared" si="6"/>
        <v/>
      </c>
      <c r="Z43" s="55"/>
      <c r="AA43" s="59"/>
      <c r="AB43" s="55"/>
      <c r="AC43" s="6" t="str">
        <f t="shared" si="7"/>
        <v/>
      </c>
      <c r="AD43" s="55"/>
      <c r="AE43" s="6" t="str">
        <f t="shared" si="8"/>
        <v/>
      </c>
      <c r="AF43" s="55"/>
      <c r="AG43" s="58"/>
      <c r="AH43" s="56"/>
      <c r="AI43" s="6" t="str">
        <f t="shared" si="9"/>
        <v/>
      </c>
      <c r="AJ43" s="55">
        <v>2</v>
      </c>
      <c r="AK43" s="6">
        <f t="shared" si="10"/>
        <v>28</v>
      </c>
      <c r="AL43" s="55">
        <v>2</v>
      </c>
      <c r="AM43" s="59" t="s">
        <v>92</v>
      </c>
      <c r="AN43" s="56"/>
      <c r="AO43" s="6" t="str">
        <f t="shared" si="11"/>
        <v/>
      </c>
      <c r="AP43" s="57"/>
      <c r="AQ43" s="6" t="str">
        <f t="shared" si="12"/>
        <v/>
      </c>
      <c r="AR43" s="57"/>
      <c r="AS43" s="60"/>
      <c r="AT43" s="55"/>
      <c r="AU43" s="6" t="str">
        <f t="shared" si="13"/>
        <v/>
      </c>
      <c r="AV43" s="55"/>
      <c r="AW43" s="6" t="str">
        <f t="shared" si="14"/>
        <v/>
      </c>
      <c r="AX43" s="55"/>
      <c r="AY43" s="55"/>
      <c r="AZ43" s="7" t="str">
        <f t="shared" si="82"/>
        <v/>
      </c>
      <c r="BA43" s="6" t="str">
        <f t="shared" si="16"/>
        <v/>
      </c>
      <c r="BB43" s="8">
        <f t="shared" si="83"/>
        <v>2</v>
      </c>
      <c r="BC43" s="6">
        <f t="shared" si="18"/>
        <v>28</v>
      </c>
      <c r="BD43" s="8">
        <f t="shared" si="81"/>
        <v>2</v>
      </c>
      <c r="BE43" s="9">
        <f t="shared" ref="BE43" si="92">IF(P43+R43+V43+X43+AB43+AD43+AH43+AJ43+AN43+AP43+AT43+AV43=0,"",P43+R43+V43+X43+AB43+AD43+AH43+AJ43+AN43+AP43+AT43+AV43)</f>
        <v>2</v>
      </c>
      <c r="BF43" s="296" t="s">
        <v>286</v>
      </c>
      <c r="BG43" s="245" t="s">
        <v>285</v>
      </c>
    </row>
    <row r="44" spans="1:59" ht="15.75" customHeight="1" x14ac:dyDescent="0.25">
      <c r="A44" s="256" t="s">
        <v>358</v>
      </c>
      <c r="B44" s="51" t="s">
        <v>15</v>
      </c>
      <c r="C44" s="257" t="s">
        <v>331</v>
      </c>
      <c r="D44" s="102"/>
      <c r="E44" s="6" t="str">
        <f t="shared" si="0"/>
        <v/>
      </c>
      <c r="F44" s="102"/>
      <c r="G44" s="303" t="str">
        <f t="shared" si="51"/>
        <v/>
      </c>
      <c r="H44" s="102"/>
      <c r="I44" s="103"/>
      <c r="J44" s="56"/>
      <c r="K44" s="6" t="str">
        <f t="shared" si="1"/>
        <v/>
      </c>
      <c r="L44" s="55"/>
      <c r="M44" s="6" t="str">
        <f t="shared" si="2"/>
        <v/>
      </c>
      <c r="N44" s="55"/>
      <c r="O44" s="59"/>
      <c r="P44" s="55"/>
      <c r="Q44" s="6" t="str">
        <f t="shared" si="3"/>
        <v/>
      </c>
      <c r="R44" s="55"/>
      <c r="S44" s="6" t="str">
        <f t="shared" si="4"/>
        <v/>
      </c>
      <c r="T44" s="55"/>
      <c r="U44" s="58"/>
      <c r="V44" s="56"/>
      <c r="W44" s="6" t="str">
        <f t="shared" si="5"/>
        <v/>
      </c>
      <c r="X44" s="55"/>
      <c r="Y44" s="6" t="str">
        <f t="shared" si="6"/>
        <v/>
      </c>
      <c r="Z44" s="55"/>
      <c r="AA44" s="59"/>
      <c r="AB44" s="55"/>
      <c r="AC44" s="6" t="str">
        <f t="shared" si="7"/>
        <v/>
      </c>
      <c r="AD44" s="55"/>
      <c r="AE44" s="6" t="str">
        <f t="shared" si="8"/>
        <v/>
      </c>
      <c r="AF44" s="55"/>
      <c r="AG44" s="58"/>
      <c r="AH44" s="56"/>
      <c r="AI44" s="6" t="str">
        <f t="shared" si="9"/>
        <v/>
      </c>
      <c r="AJ44" s="55"/>
      <c r="AK44" s="6" t="str">
        <f t="shared" si="10"/>
        <v/>
      </c>
      <c r="AL44" s="55"/>
      <c r="AM44" s="59"/>
      <c r="AN44" s="56"/>
      <c r="AO44" s="6" t="str">
        <f t="shared" si="11"/>
        <v/>
      </c>
      <c r="AP44" s="55">
        <v>2</v>
      </c>
      <c r="AQ44" s="6">
        <f t="shared" si="12"/>
        <v>28</v>
      </c>
      <c r="AR44" s="55">
        <v>2</v>
      </c>
      <c r="AS44" s="59" t="s">
        <v>92</v>
      </c>
      <c r="AT44" s="55"/>
      <c r="AU44" s="6" t="str">
        <f t="shared" si="13"/>
        <v/>
      </c>
      <c r="AV44" s="55"/>
      <c r="AW44" s="6" t="str">
        <f t="shared" si="14"/>
        <v/>
      </c>
      <c r="AX44" s="55"/>
      <c r="AY44" s="55"/>
      <c r="AZ44" s="7" t="str">
        <f t="shared" si="82"/>
        <v/>
      </c>
      <c r="BA44" s="6" t="str">
        <f t="shared" si="16"/>
        <v/>
      </c>
      <c r="BB44" s="8">
        <f t="shared" si="83"/>
        <v>2</v>
      </c>
      <c r="BC44" s="6">
        <f t="shared" si="18"/>
        <v>28</v>
      </c>
      <c r="BD44" s="8">
        <f t="shared" si="81"/>
        <v>2</v>
      </c>
      <c r="BE44" s="9">
        <f t="shared" ref="BE44:BE56" si="93">IF(D44+F44+L44+J44+P44+R44+V44+X44+AB44+AD44+AH44+AJ44+AN44+AP44+AT44+AV44=0,"",D44+F44+L44+J44+P44+R44+V44+X44+AB44+AD44+AH44+AJ44+AN44+AP44+AT44+AV44)</f>
        <v>2</v>
      </c>
      <c r="BF44" s="296" t="s">
        <v>286</v>
      </c>
      <c r="BG44" s="245" t="s">
        <v>285</v>
      </c>
    </row>
    <row r="45" spans="1:59" s="95" customFormat="1" ht="15.6" customHeight="1" x14ac:dyDescent="0.25">
      <c r="A45" s="256" t="s">
        <v>359</v>
      </c>
      <c r="B45" s="51" t="s">
        <v>15</v>
      </c>
      <c r="C45" s="257" t="s">
        <v>363</v>
      </c>
      <c r="D45" s="102"/>
      <c r="E45" s="6" t="str">
        <f t="shared" si="0"/>
        <v/>
      </c>
      <c r="F45" s="102"/>
      <c r="G45" s="303" t="str">
        <f t="shared" si="51"/>
        <v/>
      </c>
      <c r="H45" s="102"/>
      <c r="I45" s="103"/>
      <c r="J45" s="56"/>
      <c r="K45" s="6" t="str">
        <f t="shared" si="1"/>
        <v/>
      </c>
      <c r="L45" s="55"/>
      <c r="M45" s="6" t="str">
        <f t="shared" si="2"/>
        <v/>
      </c>
      <c r="N45" s="55"/>
      <c r="O45" s="59"/>
      <c r="P45" s="55"/>
      <c r="Q45" s="6" t="str">
        <f t="shared" si="3"/>
        <v/>
      </c>
      <c r="R45" s="55"/>
      <c r="S45" s="6" t="str">
        <f t="shared" si="4"/>
        <v/>
      </c>
      <c r="T45" s="55"/>
      <c r="U45" s="58"/>
      <c r="V45" s="56"/>
      <c r="W45" s="6" t="str">
        <f t="shared" si="5"/>
        <v/>
      </c>
      <c r="X45" s="55"/>
      <c r="Y45" s="6" t="str">
        <f t="shared" si="6"/>
        <v/>
      </c>
      <c r="Z45" s="55"/>
      <c r="AA45" s="59"/>
      <c r="AB45" s="55"/>
      <c r="AC45" s="6" t="str">
        <f t="shared" si="7"/>
        <v/>
      </c>
      <c r="AD45" s="55"/>
      <c r="AE45" s="6" t="str">
        <f t="shared" si="8"/>
        <v/>
      </c>
      <c r="AF45" s="55"/>
      <c r="AG45" s="58"/>
      <c r="AH45" s="56"/>
      <c r="AI45" s="6" t="str">
        <f t="shared" si="9"/>
        <v/>
      </c>
      <c r="AJ45" s="55"/>
      <c r="AK45" s="6" t="str">
        <f t="shared" si="10"/>
        <v/>
      </c>
      <c r="AL45" s="55"/>
      <c r="AM45" s="59"/>
      <c r="AN45" s="56"/>
      <c r="AO45" s="6" t="str">
        <f t="shared" si="11"/>
        <v/>
      </c>
      <c r="AP45" s="57"/>
      <c r="AQ45" s="6" t="str">
        <f t="shared" si="12"/>
        <v/>
      </c>
      <c r="AR45" s="57"/>
      <c r="AS45" s="60"/>
      <c r="AT45" s="55"/>
      <c r="AU45" s="6" t="str">
        <f t="shared" si="13"/>
        <v/>
      </c>
      <c r="AV45" s="55">
        <v>2</v>
      </c>
      <c r="AW45" s="6">
        <f t="shared" si="14"/>
        <v>28</v>
      </c>
      <c r="AX45" s="55">
        <v>2</v>
      </c>
      <c r="AY45" s="59" t="s">
        <v>92</v>
      </c>
      <c r="AZ45" s="7" t="str">
        <f t="shared" si="82"/>
        <v/>
      </c>
      <c r="BA45" s="6" t="str">
        <f t="shared" si="16"/>
        <v/>
      </c>
      <c r="BB45" s="8">
        <f t="shared" si="83"/>
        <v>2</v>
      </c>
      <c r="BC45" s="6">
        <f t="shared" si="18"/>
        <v>28</v>
      </c>
      <c r="BD45" s="8">
        <f t="shared" si="81"/>
        <v>2</v>
      </c>
      <c r="BE45" s="9">
        <f t="shared" si="93"/>
        <v>2</v>
      </c>
      <c r="BF45" s="296" t="s">
        <v>286</v>
      </c>
      <c r="BG45" s="245" t="s">
        <v>285</v>
      </c>
    </row>
    <row r="46" spans="1:59" s="311" customFormat="1" ht="15.75" customHeight="1" x14ac:dyDescent="0.25">
      <c r="A46" s="358" t="s">
        <v>415</v>
      </c>
      <c r="B46" s="324" t="s">
        <v>15</v>
      </c>
      <c r="C46" s="322" t="s">
        <v>405</v>
      </c>
      <c r="D46" s="337"/>
      <c r="E46" s="338" t="str">
        <f t="shared" si="0"/>
        <v/>
      </c>
      <c r="F46" s="337"/>
      <c r="G46" s="338" t="str">
        <f t="shared" si="51"/>
        <v/>
      </c>
      <c r="H46" s="337"/>
      <c r="I46" s="339"/>
      <c r="J46" s="340"/>
      <c r="K46" s="338" t="str">
        <f t="shared" si="1"/>
        <v/>
      </c>
      <c r="L46" s="337"/>
      <c r="M46" s="338" t="str">
        <f t="shared" si="2"/>
        <v/>
      </c>
      <c r="N46" s="337"/>
      <c r="O46" s="341"/>
      <c r="P46" s="337"/>
      <c r="Q46" s="338" t="str">
        <f t="shared" ref="Q46:Q47" si="94">IF(P46*14=0,"",P46*14)</f>
        <v/>
      </c>
      <c r="R46" s="337"/>
      <c r="S46" s="338" t="str">
        <f t="shared" ref="S46:S47" si="95">IF(R46*14=0,"",R46*14)</f>
        <v/>
      </c>
      <c r="T46" s="337"/>
      <c r="U46" s="339"/>
      <c r="V46" s="340"/>
      <c r="W46" s="338" t="str">
        <f t="shared" ref="W46:W47" si="96">IF(V46*14=0,"",V46*14)</f>
        <v/>
      </c>
      <c r="X46" s="337"/>
      <c r="Y46" s="338" t="str">
        <f t="shared" ref="Y46:Y47" si="97">IF(X46*14=0,"",X46*14)</f>
        <v/>
      </c>
      <c r="Z46" s="337"/>
      <c r="AA46" s="341"/>
      <c r="AB46" s="337"/>
      <c r="AC46" s="338" t="str">
        <f t="shared" ref="AC46:AC47" si="98">IF(AB46*14=0,"",AB46*14)</f>
        <v/>
      </c>
      <c r="AD46" s="337"/>
      <c r="AE46" s="338" t="str">
        <f t="shared" ref="AE46:AE47" si="99">IF(AD46*14=0,"",AD46*14)</f>
        <v/>
      </c>
      <c r="AF46" s="337"/>
      <c r="AG46" s="339"/>
      <c r="AH46" s="340"/>
      <c r="AI46" s="338" t="str">
        <f t="shared" si="9"/>
        <v/>
      </c>
      <c r="AJ46" s="337">
        <v>4</v>
      </c>
      <c r="AK46" s="338">
        <f>IF(AJ46*15=0,"",AJ46*15)</f>
        <v>60</v>
      </c>
      <c r="AL46" s="337">
        <v>4</v>
      </c>
      <c r="AM46" s="341" t="s">
        <v>92</v>
      </c>
      <c r="AN46" s="340"/>
      <c r="AO46" s="338" t="str">
        <f t="shared" si="11"/>
        <v/>
      </c>
      <c r="AP46" s="342"/>
      <c r="AQ46" s="338" t="str">
        <f t="shared" si="12"/>
        <v/>
      </c>
      <c r="AR46" s="342"/>
      <c r="AS46" s="343"/>
      <c r="AT46" s="299"/>
      <c r="AU46" s="6" t="str">
        <f t="shared" si="13"/>
        <v/>
      </c>
      <c r="AV46" s="299"/>
      <c r="AW46" s="6" t="str">
        <f t="shared" si="14"/>
        <v/>
      </c>
      <c r="AX46" s="299"/>
      <c r="AY46" s="299"/>
      <c r="AZ46" s="7"/>
      <c r="BA46" s="6" t="str">
        <f t="shared" si="16"/>
        <v/>
      </c>
      <c r="BB46" s="8">
        <f t="shared" si="83"/>
        <v>4</v>
      </c>
      <c r="BC46" s="6">
        <f>IF((L46+F46+R46+X46+AD46+AJ46+AP46+AV46)*15=0,"",(L46+F46+R46+X46+AD46+AJ46+AP46+AV46)*15)</f>
        <v>60</v>
      </c>
      <c r="BD46" s="61">
        <f t="shared" si="81"/>
        <v>4</v>
      </c>
      <c r="BE46" s="9">
        <f>IF(D47+F47+L47+J47+P47+R47+V47+X47+AB47+AD47+AH47+AJ47+AN47+AP47+AT47+AV47=0,"",D47+F47+L47+J47+P47+R47+V47+X47+AB47+AD47+AH47+AJ47+AN47+AP47+AT47+AV47)</f>
        <v>4</v>
      </c>
      <c r="BF46" s="309" t="s">
        <v>188</v>
      </c>
      <c r="BG46" s="310" t="s">
        <v>196</v>
      </c>
    </row>
    <row r="47" spans="1:59" s="311" customFormat="1" ht="15.75" customHeight="1" x14ac:dyDescent="0.25">
      <c r="A47" s="358" t="s">
        <v>416</v>
      </c>
      <c r="B47" s="324" t="s">
        <v>15</v>
      </c>
      <c r="C47" s="322" t="s">
        <v>406</v>
      </c>
      <c r="D47" s="337"/>
      <c r="E47" s="338" t="str">
        <f t="shared" si="0"/>
        <v/>
      </c>
      <c r="F47" s="337"/>
      <c r="G47" s="338" t="str">
        <f t="shared" si="51"/>
        <v/>
      </c>
      <c r="H47" s="337"/>
      <c r="I47" s="339"/>
      <c r="J47" s="340"/>
      <c r="K47" s="338" t="str">
        <f t="shared" si="1"/>
        <v/>
      </c>
      <c r="L47" s="337"/>
      <c r="M47" s="338" t="str">
        <f t="shared" si="2"/>
        <v/>
      </c>
      <c r="N47" s="337"/>
      <c r="O47" s="341"/>
      <c r="P47" s="337"/>
      <c r="Q47" s="338" t="str">
        <f t="shared" si="94"/>
        <v/>
      </c>
      <c r="R47" s="337"/>
      <c r="S47" s="338" t="str">
        <f t="shared" si="95"/>
        <v/>
      </c>
      <c r="T47" s="337"/>
      <c r="U47" s="339"/>
      <c r="V47" s="340"/>
      <c r="W47" s="338" t="str">
        <f t="shared" si="96"/>
        <v/>
      </c>
      <c r="X47" s="337"/>
      <c r="Y47" s="338" t="str">
        <f t="shared" si="97"/>
        <v/>
      </c>
      <c r="Z47" s="337"/>
      <c r="AA47" s="341"/>
      <c r="AB47" s="337"/>
      <c r="AC47" s="338" t="str">
        <f t="shared" si="98"/>
        <v/>
      </c>
      <c r="AD47" s="337"/>
      <c r="AE47" s="338" t="str">
        <f t="shared" si="99"/>
        <v/>
      </c>
      <c r="AF47" s="337"/>
      <c r="AG47" s="339"/>
      <c r="AH47" s="340"/>
      <c r="AI47" s="338" t="str">
        <f t="shared" si="9"/>
        <v/>
      </c>
      <c r="AJ47" s="337"/>
      <c r="AK47" s="338" t="str">
        <f t="shared" ref="AK47:AK51" si="100">IF(AJ47*14=0,"",AJ47*14)</f>
        <v/>
      </c>
      <c r="AL47" s="337"/>
      <c r="AM47" s="341"/>
      <c r="AN47" s="340"/>
      <c r="AO47" s="338" t="str">
        <f t="shared" si="11"/>
        <v/>
      </c>
      <c r="AP47" s="337">
        <v>4</v>
      </c>
      <c r="AQ47" s="338">
        <f>IF(AP47*15=0,"",AP47*15)</f>
        <v>60</v>
      </c>
      <c r="AR47" s="337">
        <v>4</v>
      </c>
      <c r="AS47" s="341" t="s">
        <v>92</v>
      </c>
      <c r="AT47" s="299"/>
      <c r="AU47" s="6" t="str">
        <f t="shared" si="13"/>
        <v/>
      </c>
      <c r="AV47" s="299"/>
      <c r="AW47" s="6" t="str">
        <f t="shared" si="14"/>
        <v/>
      </c>
      <c r="AX47" s="299"/>
      <c r="AY47" s="299"/>
      <c r="AZ47" s="7" t="str">
        <f t="shared" ref="AZ47:AZ51" si="101">IF(D47+J47+P47+V47+AB47+AH47+AN47+AT47=0,"",D47+J47+P47+V47+AB47+AH47+AN47+AT47)</f>
        <v/>
      </c>
      <c r="BA47" s="6" t="str">
        <f t="shared" ref="BA47:BA51" si="102">IF((D47+J47+P47+V47+AB47+AH47+AN47+AT47)*14=0,"",(D47+J47+P47+V47+AB47+AH47+AN47+AT47)*14)</f>
        <v/>
      </c>
      <c r="BB47" s="8">
        <f t="shared" si="83"/>
        <v>4</v>
      </c>
      <c r="BC47" s="6">
        <f>IF((L47+F47+R47+X47+AD47+AJ47+AP47+AV47)*15=0,"",(L47+F47+R47+X47+AD47+AJ47+AP47+AV47)*15)</f>
        <v>60</v>
      </c>
      <c r="BD47" s="61">
        <f t="shared" si="81"/>
        <v>4</v>
      </c>
      <c r="BE47" s="9">
        <f t="shared" si="93"/>
        <v>4</v>
      </c>
      <c r="BF47" s="309" t="s">
        <v>188</v>
      </c>
      <c r="BG47" s="310" t="s">
        <v>196</v>
      </c>
    </row>
    <row r="48" spans="1:59" s="95" customFormat="1" ht="15.75" customHeight="1" x14ac:dyDescent="0.25">
      <c r="A48" s="256" t="s">
        <v>362</v>
      </c>
      <c r="B48" s="51" t="s">
        <v>15</v>
      </c>
      <c r="C48" s="257" t="s">
        <v>345</v>
      </c>
      <c r="D48" s="102"/>
      <c r="E48" s="6" t="str">
        <f t="shared" ref="E48" si="103">IF(D48*14=0,"",D48*14)</f>
        <v/>
      </c>
      <c r="F48" s="102"/>
      <c r="G48" s="303" t="str">
        <f t="shared" ref="G48" si="104">IF(F48*14=0,"",F48*14)</f>
        <v/>
      </c>
      <c r="H48" s="102"/>
      <c r="I48" s="103"/>
      <c r="J48" s="56">
        <v>2</v>
      </c>
      <c r="K48" s="6">
        <f t="shared" ref="K48" si="105">IF(J48*14=0,"",J48*14)</f>
        <v>28</v>
      </c>
      <c r="L48" s="55">
        <v>2</v>
      </c>
      <c r="M48" s="6">
        <f t="shared" ref="M48" si="106">IF(L48*14=0,"",L48*14)</f>
        <v>28</v>
      </c>
      <c r="N48" s="55">
        <v>2</v>
      </c>
      <c r="O48" s="59" t="s">
        <v>92</v>
      </c>
      <c r="P48" s="55"/>
      <c r="Q48" s="6" t="str">
        <f t="shared" si="3"/>
        <v/>
      </c>
      <c r="R48" s="55"/>
      <c r="S48" s="6" t="str">
        <f t="shared" si="4"/>
        <v/>
      </c>
      <c r="T48" s="55"/>
      <c r="U48" s="58"/>
      <c r="V48" s="56"/>
      <c r="W48" s="6" t="str">
        <f t="shared" ref="W48:W52" si="107">IF(V48*14=0,"",V48*14)</f>
        <v/>
      </c>
      <c r="X48" s="55"/>
      <c r="Y48" s="6" t="str">
        <f t="shared" ref="Y48:Y52" si="108">IF(X48*14=0,"",X48*14)</f>
        <v/>
      </c>
      <c r="Z48" s="55"/>
      <c r="AA48" s="59"/>
      <c r="AB48" s="55"/>
      <c r="AC48" s="6" t="str">
        <f t="shared" ref="AC48:AC51" si="109">IF(AB48*14=0,"",AB48*14)</f>
        <v/>
      </c>
      <c r="AD48" s="55"/>
      <c r="AE48" s="6" t="str">
        <f t="shared" ref="AE48:AE51" si="110">IF(AD48*14=0,"",AD48*14)</f>
        <v/>
      </c>
      <c r="AF48" s="55"/>
      <c r="AG48" s="58"/>
      <c r="AH48" s="56"/>
      <c r="AI48" s="6" t="str">
        <f t="shared" ref="AI48" si="111">IF(AH48*14=0,"",AH48*14)</f>
        <v/>
      </c>
      <c r="AJ48" s="55"/>
      <c r="AK48" s="6" t="str">
        <f t="shared" ref="AK48" si="112">IF(AJ48*14=0,"",AJ48*14)</f>
        <v/>
      </c>
      <c r="AL48" s="55"/>
      <c r="AM48" s="59"/>
      <c r="AN48" s="56"/>
      <c r="AO48" s="6" t="str">
        <f t="shared" ref="AO48" si="113">IF(AN48*14=0,"",AN48*14)</f>
        <v/>
      </c>
      <c r="AP48" s="57"/>
      <c r="AQ48" s="6" t="str">
        <f t="shared" ref="AQ48" si="114">IF(AP48*14=0,"",AP48*14)</f>
        <v/>
      </c>
      <c r="AR48" s="57"/>
      <c r="AS48" s="60"/>
      <c r="AT48" s="55"/>
      <c r="AU48" s="6" t="str">
        <f t="shared" ref="AU48" si="115">IF(AT48*14=0,"",AT48*14)</f>
        <v/>
      </c>
      <c r="AV48" s="55"/>
      <c r="AW48" s="6" t="str">
        <f t="shared" ref="AW48" si="116">IF(AV48*14=0,"",AV48*14)</f>
        <v/>
      </c>
      <c r="AX48" s="55"/>
      <c r="AY48" s="55"/>
      <c r="AZ48" s="7">
        <f t="shared" ref="AZ48" si="117">IF(D48+J48+P48+V48+AB48+AH48+AN48+AT48=0,"",D48+J48+P48+V48+AB48+AH48+AN48+AT48)</f>
        <v>2</v>
      </c>
      <c r="BA48" s="6">
        <f t="shared" ref="BA48" si="118">IF((D48+J48+P48+V48+AB48+AH48+AN48+AT48)*14=0,"",(D48+J48+P48+V48+AB48+AH48+AN48+AT48)*14)</f>
        <v>28</v>
      </c>
      <c r="BB48" s="8">
        <f t="shared" ref="BB48" si="119">IF(F48+L48+R48+X48+AD48+AJ48+AP48+AV48=0,"",F48+L48+R48+X48+AD48+AJ48+AP48+AV48)</f>
        <v>2</v>
      </c>
      <c r="BC48" s="6">
        <f t="shared" ref="BC48" si="120">IF((L48+F48+R48+X48+AD48+AJ48+AP48+AV48)*14=0,"",(L48+F48+R48+X48+AD48+AJ48+AP48+AV48)*14)</f>
        <v>28</v>
      </c>
      <c r="BD48" s="61">
        <v>2</v>
      </c>
      <c r="BE48" s="9">
        <f t="shared" ref="BE48" si="121">IF(D48+F48+L48+J48+P48+R48+V48+X48+AB48+AD48+AH48+AJ48+AN48+AP48+AT48+AV48=0,"",D48+F48+L48+J48+P48+R48+V48+X48+AB48+AD48+AH48+AJ48+AN48+AP48+AT48+AV48)</f>
        <v>4</v>
      </c>
      <c r="BF48" s="297" t="s">
        <v>199</v>
      </c>
      <c r="BG48" s="245" t="s">
        <v>198</v>
      </c>
    </row>
    <row r="49" spans="1:59" s="95" customFormat="1" ht="15.75" customHeight="1" x14ac:dyDescent="0.25">
      <c r="A49" s="256" t="s">
        <v>339</v>
      </c>
      <c r="B49" s="51" t="s">
        <v>15</v>
      </c>
      <c r="C49" s="257" t="s">
        <v>340</v>
      </c>
      <c r="D49" s="102"/>
      <c r="E49" s="6" t="str">
        <f t="shared" ref="E49:E56" si="122">IF(D49*14=0,"",D49*14)</f>
        <v/>
      </c>
      <c r="F49" s="102"/>
      <c r="G49" s="303" t="str">
        <f t="shared" si="51"/>
        <v/>
      </c>
      <c r="H49" s="102"/>
      <c r="I49" s="103"/>
      <c r="J49" s="56"/>
      <c r="K49" s="6" t="str">
        <f t="shared" si="1"/>
        <v/>
      </c>
      <c r="L49" s="55"/>
      <c r="M49" s="6" t="str">
        <f t="shared" si="2"/>
        <v/>
      </c>
      <c r="N49" s="55"/>
      <c r="O49" s="59"/>
      <c r="P49" s="56">
        <v>2</v>
      </c>
      <c r="Q49" s="6">
        <f t="shared" si="3"/>
        <v>28</v>
      </c>
      <c r="R49" s="55">
        <v>2</v>
      </c>
      <c r="S49" s="6">
        <f t="shared" si="4"/>
        <v>28</v>
      </c>
      <c r="T49" s="55">
        <v>2</v>
      </c>
      <c r="U49" s="59" t="s">
        <v>92</v>
      </c>
      <c r="V49" s="56"/>
      <c r="W49" s="6" t="str">
        <f t="shared" si="107"/>
        <v/>
      </c>
      <c r="X49" s="55"/>
      <c r="Y49" s="6" t="str">
        <f t="shared" si="108"/>
        <v/>
      </c>
      <c r="Z49" s="55"/>
      <c r="AA49" s="59"/>
      <c r="AB49" s="55"/>
      <c r="AC49" s="6" t="str">
        <f t="shared" si="109"/>
        <v/>
      </c>
      <c r="AD49" s="55"/>
      <c r="AE49" s="6" t="str">
        <f t="shared" si="110"/>
        <v/>
      </c>
      <c r="AF49" s="55"/>
      <c r="AG49" s="58"/>
      <c r="AH49" s="56"/>
      <c r="AI49" s="6" t="str">
        <f t="shared" si="9"/>
        <v/>
      </c>
      <c r="AJ49" s="55"/>
      <c r="AK49" s="6" t="str">
        <f t="shared" si="100"/>
        <v/>
      </c>
      <c r="AL49" s="55"/>
      <c r="AM49" s="59"/>
      <c r="AN49" s="56"/>
      <c r="AO49" s="6" t="str">
        <f t="shared" si="11"/>
        <v/>
      </c>
      <c r="AP49" s="57"/>
      <c r="AQ49" s="6" t="str">
        <f t="shared" ref="AQ49:AQ51" si="123">IF(AP49*14=0,"",AP49*14)</f>
        <v/>
      </c>
      <c r="AR49" s="57"/>
      <c r="AS49" s="60"/>
      <c r="AT49" s="55"/>
      <c r="AU49" s="6" t="str">
        <f t="shared" si="13"/>
        <v/>
      </c>
      <c r="AV49" s="55"/>
      <c r="AW49" s="6" t="str">
        <f t="shared" si="14"/>
        <v/>
      </c>
      <c r="AX49" s="55"/>
      <c r="AY49" s="55"/>
      <c r="AZ49" s="7">
        <f t="shared" si="101"/>
        <v>2</v>
      </c>
      <c r="BA49" s="6">
        <f t="shared" si="102"/>
        <v>28</v>
      </c>
      <c r="BB49" s="8">
        <f t="shared" si="83"/>
        <v>2</v>
      </c>
      <c r="BC49" s="6">
        <f t="shared" ref="BC49:BC51" si="124">IF((L49+F49+R49+X49+AD49+AJ49+AP49+AV49)*14=0,"",(L49+F49+R49+X49+AD49+AJ49+AP49+AV49)*14)</f>
        <v>28</v>
      </c>
      <c r="BD49" s="61">
        <v>2</v>
      </c>
      <c r="BE49" s="9">
        <f t="shared" si="93"/>
        <v>4</v>
      </c>
      <c r="BF49" s="297" t="s">
        <v>199</v>
      </c>
      <c r="BG49" s="245" t="s">
        <v>198</v>
      </c>
    </row>
    <row r="50" spans="1:59" s="95" customFormat="1" ht="15.75" customHeight="1" x14ac:dyDescent="0.25">
      <c r="A50" s="256" t="s">
        <v>343</v>
      </c>
      <c r="B50" s="51" t="s">
        <v>15</v>
      </c>
      <c r="C50" s="257" t="s">
        <v>341</v>
      </c>
      <c r="D50" s="102"/>
      <c r="E50" s="6" t="str">
        <f t="shared" si="122"/>
        <v/>
      </c>
      <c r="F50" s="102"/>
      <c r="G50" s="303" t="str">
        <f t="shared" si="51"/>
        <v/>
      </c>
      <c r="H50" s="102"/>
      <c r="I50" s="103"/>
      <c r="J50" s="56"/>
      <c r="K50" s="6" t="str">
        <f t="shared" si="1"/>
        <v/>
      </c>
      <c r="L50" s="55"/>
      <c r="M50" s="6" t="str">
        <f t="shared" si="2"/>
        <v/>
      </c>
      <c r="N50" s="55"/>
      <c r="O50" s="59"/>
      <c r="P50" s="55"/>
      <c r="Q50" s="6" t="str">
        <f t="shared" si="3"/>
        <v/>
      </c>
      <c r="R50" s="55"/>
      <c r="S50" s="6" t="str">
        <f t="shared" si="4"/>
        <v/>
      </c>
      <c r="T50" s="55"/>
      <c r="U50" s="58"/>
      <c r="V50" s="56">
        <v>2</v>
      </c>
      <c r="W50" s="6">
        <f t="shared" si="107"/>
        <v>28</v>
      </c>
      <c r="X50" s="55">
        <v>2</v>
      </c>
      <c r="Y50" s="6">
        <f t="shared" si="108"/>
        <v>28</v>
      </c>
      <c r="Z50" s="55">
        <v>2</v>
      </c>
      <c r="AA50" s="59" t="s">
        <v>92</v>
      </c>
      <c r="AB50" s="55"/>
      <c r="AC50" s="6" t="str">
        <f t="shared" si="109"/>
        <v/>
      </c>
      <c r="AD50" s="55"/>
      <c r="AE50" s="6" t="str">
        <f t="shared" si="110"/>
        <v/>
      </c>
      <c r="AF50" s="55"/>
      <c r="AG50" s="58"/>
      <c r="AH50" s="56"/>
      <c r="AI50" s="6" t="str">
        <f t="shared" si="9"/>
        <v/>
      </c>
      <c r="AJ50" s="55"/>
      <c r="AK50" s="6" t="str">
        <f t="shared" si="100"/>
        <v/>
      </c>
      <c r="AL50" s="55"/>
      <c r="AM50" s="59"/>
      <c r="AN50" s="56"/>
      <c r="AO50" s="6" t="str">
        <f t="shared" si="11"/>
        <v/>
      </c>
      <c r="AP50" s="57"/>
      <c r="AQ50" s="6" t="str">
        <f t="shared" si="123"/>
        <v/>
      </c>
      <c r="AR50" s="57"/>
      <c r="AS50" s="60"/>
      <c r="AT50" s="55"/>
      <c r="AU50" s="6" t="str">
        <f t="shared" si="13"/>
        <v/>
      </c>
      <c r="AV50" s="55"/>
      <c r="AW50" s="6" t="str">
        <f t="shared" si="14"/>
        <v/>
      </c>
      <c r="AX50" s="55"/>
      <c r="AY50" s="55"/>
      <c r="AZ50" s="7">
        <f t="shared" si="101"/>
        <v>2</v>
      </c>
      <c r="BA50" s="6">
        <f t="shared" si="102"/>
        <v>28</v>
      </c>
      <c r="BB50" s="8">
        <f t="shared" si="83"/>
        <v>2</v>
      </c>
      <c r="BC50" s="6">
        <f t="shared" si="124"/>
        <v>28</v>
      </c>
      <c r="BD50" s="61">
        <v>2</v>
      </c>
      <c r="BE50" s="9">
        <f t="shared" si="93"/>
        <v>4</v>
      </c>
      <c r="BF50" s="297" t="s">
        <v>199</v>
      </c>
      <c r="BG50" s="245" t="s">
        <v>198</v>
      </c>
    </row>
    <row r="51" spans="1:59" s="95" customFormat="1" ht="15.75" customHeight="1" x14ac:dyDescent="0.25">
      <c r="A51" s="256" t="s">
        <v>344</v>
      </c>
      <c r="B51" s="51" t="s">
        <v>15</v>
      </c>
      <c r="C51" s="257" t="s">
        <v>342</v>
      </c>
      <c r="D51" s="102"/>
      <c r="E51" s="6" t="str">
        <f t="shared" si="122"/>
        <v/>
      </c>
      <c r="F51" s="102"/>
      <c r="G51" s="303" t="str">
        <f t="shared" si="51"/>
        <v/>
      </c>
      <c r="H51" s="102"/>
      <c r="I51" s="103"/>
      <c r="J51" s="56"/>
      <c r="K51" s="6" t="str">
        <f t="shared" si="1"/>
        <v/>
      </c>
      <c r="L51" s="55"/>
      <c r="M51" s="6" t="str">
        <f t="shared" si="2"/>
        <v/>
      </c>
      <c r="N51" s="55"/>
      <c r="O51" s="59"/>
      <c r="P51" s="55"/>
      <c r="Q51" s="6" t="str">
        <f t="shared" si="3"/>
        <v/>
      </c>
      <c r="R51" s="55"/>
      <c r="S51" s="6" t="str">
        <f t="shared" si="4"/>
        <v/>
      </c>
      <c r="T51" s="55"/>
      <c r="U51" s="58"/>
      <c r="V51" s="56"/>
      <c r="W51" s="6" t="str">
        <f t="shared" si="107"/>
        <v/>
      </c>
      <c r="X51" s="55"/>
      <c r="Y51" s="6" t="str">
        <f t="shared" si="108"/>
        <v/>
      </c>
      <c r="Z51" s="55"/>
      <c r="AA51" s="59"/>
      <c r="AB51" s="299">
        <v>1</v>
      </c>
      <c r="AC51" s="6">
        <f t="shared" si="109"/>
        <v>14</v>
      </c>
      <c r="AD51" s="299">
        <v>1</v>
      </c>
      <c r="AE51" s="6">
        <f t="shared" si="110"/>
        <v>14</v>
      </c>
      <c r="AF51" s="299">
        <v>2</v>
      </c>
      <c r="AG51" s="346" t="s">
        <v>92</v>
      </c>
      <c r="AH51" s="56"/>
      <c r="AI51" s="6" t="str">
        <f t="shared" si="9"/>
        <v/>
      </c>
      <c r="AJ51" s="55"/>
      <c r="AK51" s="6" t="str">
        <f t="shared" si="100"/>
        <v/>
      </c>
      <c r="AL51" s="55"/>
      <c r="AM51" s="59"/>
      <c r="AN51" s="56"/>
      <c r="AO51" s="6" t="str">
        <f t="shared" si="11"/>
        <v/>
      </c>
      <c r="AP51" s="57"/>
      <c r="AQ51" s="6" t="str">
        <f t="shared" si="123"/>
        <v/>
      </c>
      <c r="AR51" s="57"/>
      <c r="AS51" s="60"/>
      <c r="AT51" s="55"/>
      <c r="AU51" s="6" t="str">
        <f t="shared" si="13"/>
        <v/>
      </c>
      <c r="AV51" s="55"/>
      <c r="AW51" s="6" t="str">
        <f t="shared" si="14"/>
        <v/>
      </c>
      <c r="AX51" s="55"/>
      <c r="AY51" s="55"/>
      <c r="AZ51" s="7">
        <f t="shared" si="101"/>
        <v>1</v>
      </c>
      <c r="BA51" s="6">
        <f t="shared" si="102"/>
        <v>14</v>
      </c>
      <c r="BB51" s="8">
        <f t="shared" si="83"/>
        <v>1</v>
      </c>
      <c r="BC51" s="6">
        <f t="shared" si="124"/>
        <v>14</v>
      </c>
      <c r="BD51" s="61">
        <v>2</v>
      </c>
      <c r="BE51" s="9">
        <f t="shared" si="93"/>
        <v>2</v>
      </c>
      <c r="BF51" s="297" t="s">
        <v>199</v>
      </c>
      <c r="BG51" s="245" t="s">
        <v>198</v>
      </c>
    </row>
    <row r="52" spans="1:59" ht="15.75" customHeight="1" x14ac:dyDescent="0.25">
      <c r="A52" s="366" t="s">
        <v>470</v>
      </c>
      <c r="B52" s="51" t="s">
        <v>31</v>
      </c>
      <c r="C52" s="369" t="s">
        <v>103</v>
      </c>
      <c r="D52" s="102"/>
      <c r="E52" s="6" t="str">
        <f t="shared" si="122"/>
        <v/>
      </c>
      <c r="F52" s="102"/>
      <c r="G52" s="303" t="str">
        <f t="shared" si="51"/>
        <v/>
      </c>
      <c r="H52" s="102"/>
      <c r="I52" s="103"/>
      <c r="J52" s="56"/>
      <c r="K52" s="6" t="str">
        <f t="shared" si="1"/>
        <v/>
      </c>
      <c r="L52" s="55"/>
      <c r="M52" s="6" t="str">
        <f t="shared" si="2"/>
        <v/>
      </c>
      <c r="N52" s="55"/>
      <c r="O52" s="59"/>
      <c r="P52" s="55"/>
      <c r="Q52" s="6" t="str">
        <f t="shared" si="3"/>
        <v/>
      </c>
      <c r="R52" s="55"/>
      <c r="S52" s="6" t="str">
        <f t="shared" si="4"/>
        <v/>
      </c>
      <c r="T52" s="55"/>
      <c r="U52" s="58"/>
      <c r="V52" s="56"/>
      <c r="W52" s="6" t="str">
        <f t="shared" si="107"/>
        <v/>
      </c>
      <c r="X52" s="55"/>
      <c r="Y52" s="6" t="str">
        <f t="shared" si="108"/>
        <v/>
      </c>
      <c r="Z52" s="55"/>
      <c r="AA52" s="59"/>
      <c r="AB52" s="56"/>
      <c r="AC52" s="6"/>
      <c r="AD52" s="55"/>
      <c r="AE52" s="6"/>
      <c r="AF52" s="55"/>
      <c r="AG52" s="59"/>
      <c r="AH52" s="56"/>
      <c r="AI52" s="6"/>
      <c r="AJ52" s="55"/>
      <c r="AK52" s="6"/>
      <c r="AL52" s="55"/>
      <c r="AM52" s="59"/>
      <c r="AN52" s="56"/>
      <c r="AO52" s="6" t="str">
        <f t="shared" si="11"/>
        <v/>
      </c>
      <c r="AP52" s="57"/>
      <c r="AQ52" s="6" t="str">
        <f t="shared" ref="AQ52:AQ53" si="125">IF(AP52*14=0,"",AP52*14)</f>
        <v/>
      </c>
      <c r="AR52" s="57"/>
      <c r="AS52" s="60"/>
      <c r="AT52" s="55"/>
      <c r="AU52" s="6" t="str">
        <f t="shared" si="13"/>
        <v/>
      </c>
      <c r="AV52" s="337">
        <v>12</v>
      </c>
      <c r="AW52" s="338">
        <f>IF(AV52*15=0,"",AV52*15)</f>
        <v>180</v>
      </c>
      <c r="AX52" s="337">
        <v>6</v>
      </c>
      <c r="AY52" s="339" t="s">
        <v>92</v>
      </c>
      <c r="AZ52" s="7" t="str">
        <f t="shared" si="82"/>
        <v/>
      </c>
      <c r="BA52" s="6" t="str">
        <f t="shared" ref="BA52:BA56" si="126">IF((D52+J52+P52+V52+AB52+AH52+AN52+AT52)*14=0,"",(D52+J52+P52+V52+AB52+AH52+AN52+AT52)*14)</f>
        <v/>
      </c>
      <c r="BB52" s="8">
        <f t="shared" si="83"/>
        <v>12</v>
      </c>
      <c r="BC52" s="6">
        <f>IF((L52+F52+R52+X52+AD52+AJ52+AP52+AV52)*14=0,"",(L52+F52+R52+X52+AD52+AJ52+AP52+AV52)*15)</f>
        <v>180</v>
      </c>
      <c r="BD52" s="8">
        <f t="shared" ref="BD52:BD56" si="127">IF(N52+H52+T52+Z52+AF52+AL52+AR52+AX52=0,"",N52+H52+T52+Z52+AF52+AL52+AR52+AX52)</f>
        <v>6</v>
      </c>
      <c r="BE52" s="9">
        <f t="shared" si="93"/>
        <v>12</v>
      </c>
      <c r="BF52" s="309" t="s">
        <v>188</v>
      </c>
      <c r="BG52" s="245" t="s">
        <v>469</v>
      </c>
    </row>
    <row r="53" spans="1:59" ht="15.75" customHeight="1" x14ac:dyDescent="0.25">
      <c r="A53" s="256"/>
      <c r="B53" s="51" t="s">
        <v>31</v>
      </c>
      <c r="C53" s="316" t="s">
        <v>28</v>
      </c>
      <c r="D53" s="102"/>
      <c r="E53" s="6" t="str">
        <f t="shared" ref="E53" si="128">IF(D53*14=0,"",D53*14)</f>
        <v/>
      </c>
      <c r="F53" s="102"/>
      <c r="G53" s="303" t="str">
        <f t="shared" ref="G53" si="129">IF(F53*14=0,"",F53*14)</f>
        <v/>
      </c>
      <c r="H53" s="102"/>
      <c r="I53" s="103"/>
      <c r="J53" s="56"/>
      <c r="K53" s="6" t="str">
        <f t="shared" ref="K53" si="130">IF(J53*14=0,"",J53*14)</f>
        <v/>
      </c>
      <c r="L53" s="55"/>
      <c r="M53" s="6" t="str">
        <f t="shared" ref="M53" si="131">IF(L53*14=0,"",L53*14)</f>
        <v/>
      </c>
      <c r="N53" s="55"/>
      <c r="O53" s="59"/>
      <c r="P53" s="55"/>
      <c r="Q53" s="6" t="str">
        <f t="shared" ref="Q53" si="132">IF(P53*14=0,"",P53*14)</f>
        <v/>
      </c>
      <c r="R53" s="55"/>
      <c r="S53" s="6" t="str">
        <f t="shared" ref="S53" si="133">IF(R53*14=0,"",R53*14)</f>
        <v/>
      </c>
      <c r="T53" s="55"/>
      <c r="U53" s="58"/>
      <c r="V53" s="319">
        <v>1</v>
      </c>
      <c r="W53" s="303">
        <f t="shared" ref="W53" si="134">IF(V53*14=0,"",V53*14)</f>
        <v>14</v>
      </c>
      <c r="X53" s="320">
        <v>1</v>
      </c>
      <c r="Y53" s="303">
        <f t="shared" ref="Y53" si="135">IF(X53*14=0,"",X53*14)</f>
        <v>14</v>
      </c>
      <c r="Z53" s="320">
        <v>2</v>
      </c>
      <c r="AA53" s="321" t="s">
        <v>75</v>
      </c>
      <c r="AB53" s="55"/>
      <c r="AC53" s="6"/>
      <c r="AD53" s="55"/>
      <c r="AE53" s="6"/>
      <c r="AF53" s="55"/>
      <c r="AG53" s="58"/>
      <c r="AH53" s="56"/>
      <c r="AI53" s="6" t="str">
        <f t="shared" ref="AI53" si="136">IF(AH53*14=0,"",AH53*14)</f>
        <v/>
      </c>
      <c r="AJ53" s="55"/>
      <c r="AK53" s="6" t="str">
        <f t="shared" ref="AK53" si="137">IF(AJ53*14=0,"",AJ53*14)</f>
        <v/>
      </c>
      <c r="AL53" s="55"/>
      <c r="AM53" s="59"/>
      <c r="AN53" s="56"/>
      <c r="AO53" s="6" t="str">
        <f t="shared" ref="AO53" si="138">IF(AN53*14=0,"",AN53*14)</f>
        <v/>
      </c>
      <c r="AP53" s="57"/>
      <c r="AQ53" s="6" t="str">
        <f t="shared" si="125"/>
        <v/>
      </c>
      <c r="AR53" s="57"/>
      <c r="AS53" s="60"/>
      <c r="AT53" s="55"/>
      <c r="AU53" s="6" t="str">
        <f t="shared" ref="AU53" si="139">IF(AT53*14=0,"",AT53*14)</f>
        <v/>
      </c>
      <c r="AV53" s="55"/>
      <c r="AW53" s="6" t="str">
        <f t="shared" ref="AW53" si="140">IF(AV53*14=0,"",AV53*14)</f>
        <v/>
      </c>
      <c r="AX53" s="55"/>
      <c r="AY53" s="55"/>
      <c r="AZ53" s="7">
        <f t="shared" ref="AZ53" si="141">IF(D53+J53+P53+V53+AB53+AH53+AN53+AT53=0,"",D53+J53+P53+V53+AB53+AH53+AN53+AT53)</f>
        <v>1</v>
      </c>
      <c r="BA53" s="6">
        <f t="shared" ref="BA53" si="142">IF((D53+J53+P53+V53+AB53+AH53+AN53+AT53)*14=0,"",(D53+J53+P53+V53+AB53+AH53+AN53+AT53)*14)</f>
        <v>14</v>
      </c>
      <c r="BB53" s="8">
        <f t="shared" ref="BB53" si="143">IF(F53+L53+R53+X53+AD53+AJ53+AP53+AV53=0,"",F53+L53+R53+X53+AD53+AJ53+AP53+AV53)</f>
        <v>1</v>
      </c>
      <c r="BC53" s="6">
        <f t="shared" ref="BC53" si="144">IF((L53+F53+R53+X53+AD53+AJ53+AP53+AV53)*14=0,"",(L53+F53+R53+X53+AD53+AJ53+AP53+AV53)*14)</f>
        <v>14</v>
      </c>
      <c r="BD53" s="8">
        <f t="shared" ref="BD53" si="145">IF(N53+H53+T53+Z53+AF53+AL53+AR53+AX53=0,"",N53+H53+T53+Z53+AF53+AL53+AR53+AX53)</f>
        <v>2</v>
      </c>
      <c r="BE53" s="9">
        <f t="shared" ref="BE53" si="146">IF(D53+F53+L53+J53+P53+R53+V53+X53+AB53+AD53+AH53+AJ53+AN53+AP53+AT53+AV53=0,"",D53+F53+L53+J53+P53+R53+V53+X53+AB53+AD53+AH53+AJ53+AN53+AP53+AT53+AV53)</f>
        <v>2</v>
      </c>
      <c r="BF53" s="297"/>
      <c r="BG53" s="245"/>
    </row>
    <row r="54" spans="1:59" ht="15.75" customHeight="1" x14ac:dyDescent="0.25">
      <c r="A54" s="256"/>
      <c r="B54" s="53" t="s">
        <v>31</v>
      </c>
      <c r="C54" s="54"/>
      <c r="D54" s="102"/>
      <c r="E54" s="6" t="str">
        <f t="shared" si="122"/>
        <v/>
      </c>
      <c r="F54" s="102"/>
      <c r="G54" s="303" t="str">
        <f t="shared" si="51"/>
        <v/>
      </c>
      <c r="H54" s="102"/>
      <c r="I54" s="103"/>
      <c r="J54" s="56"/>
      <c r="K54" s="6" t="str">
        <f t="shared" si="1"/>
        <v/>
      </c>
      <c r="L54" s="55"/>
      <c r="M54" s="6" t="str">
        <f t="shared" si="2"/>
        <v/>
      </c>
      <c r="N54" s="55"/>
      <c r="O54" s="59"/>
      <c r="P54" s="55"/>
      <c r="Q54" s="6" t="str">
        <f t="shared" si="3"/>
        <v/>
      </c>
      <c r="R54" s="55"/>
      <c r="S54" s="6" t="str">
        <f t="shared" si="4"/>
        <v/>
      </c>
      <c r="T54" s="55"/>
      <c r="U54" s="58"/>
      <c r="V54" s="56"/>
      <c r="W54" s="6" t="str">
        <f t="shared" si="5"/>
        <v/>
      </c>
      <c r="X54" s="55"/>
      <c r="Y54" s="6" t="str">
        <f t="shared" si="6"/>
        <v/>
      </c>
      <c r="Z54" s="55"/>
      <c r="AA54" s="59"/>
      <c r="AB54" s="55"/>
      <c r="AC54" s="6" t="str">
        <f t="shared" ref="AC54:AC56" si="147">IF(AB54*14=0,"",AB54*14)</f>
        <v/>
      </c>
      <c r="AD54" s="55"/>
      <c r="AE54" s="6" t="str">
        <f t="shared" ref="AE54:AE56" si="148">IF(AD54*14=0,"",AD54*14)</f>
        <v/>
      </c>
      <c r="AF54" s="55"/>
      <c r="AG54" s="59"/>
      <c r="AH54" s="56"/>
      <c r="AI54" s="6" t="str">
        <f t="shared" ref="AI54:AI56" si="149">IF(AH54*14=0,"",AH54*14)</f>
        <v/>
      </c>
      <c r="AJ54" s="55"/>
      <c r="AK54" s="6" t="str">
        <f t="shared" ref="AK54:AK56" si="150">IF(AJ54*14=0,"",AJ54*14)</f>
        <v/>
      </c>
      <c r="AL54" s="55"/>
      <c r="AM54" s="59"/>
      <c r="AN54" s="102"/>
      <c r="AO54" s="6"/>
      <c r="AP54" s="102"/>
      <c r="AQ54" s="6"/>
      <c r="AR54" s="102"/>
      <c r="AS54" s="60"/>
      <c r="AT54" s="299"/>
      <c r="AU54" s="6"/>
      <c r="AV54" s="299"/>
      <c r="AW54" s="6"/>
      <c r="AX54" s="299"/>
      <c r="AY54" s="346"/>
      <c r="AZ54" s="7" t="str">
        <f t="shared" ref="AZ54" si="151">IF(D54+J54+P54+V54+AB54+AH54+AN54+AT54=0,"",D54+J54+P54+V54+AB54+AH54+AN54+AT54)</f>
        <v/>
      </c>
      <c r="BA54" s="6" t="str">
        <f t="shared" ref="BA54" si="152">IF((D54+J54+P54+V54+AB54+AH54+AN54+AT54)*14=0,"",(D54+J54+P54+V54+AB54+AH54+AN54+AT54)*14)</f>
        <v/>
      </c>
      <c r="BB54" s="8" t="str">
        <f t="shared" ref="BB54" si="153">IF(F54+L54+R54+X54+AD54+AJ54+AP54+AV54=0,"",F54+L54+R54+X54+AD54+AJ54+AP54+AV54)</f>
        <v/>
      </c>
      <c r="BC54" s="6" t="str">
        <f t="shared" ref="BC54" si="154">IF((L54+F54+R54+X54+AD54+AJ54+AP54+AV54)*14=0,"",(L54+F54+R54+X54+AD54+AJ54+AP54+AV54)*14)</f>
        <v/>
      </c>
      <c r="BD54" s="8" t="str">
        <f t="shared" ref="BD54" si="155">IF(N54+H54+T54+Z54+AF54+AL54+AR54+AX54=0,"",N54+H54+T54+Z54+AF54+AL54+AR54+AX54)</f>
        <v/>
      </c>
      <c r="BE54" s="9" t="str">
        <f t="shared" ref="BE54" si="156">IF(D54+F54+L54+J54+P54+R54+V54+X54+AB54+AD54+AH54+AJ54+AN54+AP54+AT54+AV54=0,"",D54+F54+L54+J54+P54+R54+V54+X54+AB54+AD54+AH54+AJ54+AN54+AP54+AT54+AV54)</f>
        <v/>
      </c>
      <c r="BF54" s="297"/>
      <c r="BG54" s="245"/>
    </row>
    <row r="55" spans="1:59" ht="15.75" customHeight="1" x14ac:dyDescent="0.25">
      <c r="A55" s="96"/>
      <c r="B55" s="53" t="s">
        <v>31</v>
      </c>
      <c r="C55" s="54"/>
      <c r="D55" s="102"/>
      <c r="E55" s="6" t="str">
        <f t="shared" si="122"/>
        <v/>
      </c>
      <c r="F55" s="102"/>
      <c r="G55" s="303" t="str">
        <f t="shared" si="51"/>
        <v/>
      </c>
      <c r="H55" s="102"/>
      <c r="I55" s="103"/>
      <c r="J55" s="56"/>
      <c r="K55" s="6" t="str">
        <f t="shared" si="1"/>
        <v/>
      </c>
      <c r="L55" s="55"/>
      <c r="M55" s="6" t="str">
        <f t="shared" si="2"/>
        <v/>
      </c>
      <c r="N55" s="55"/>
      <c r="O55" s="59"/>
      <c r="P55" s="55"/>
      <c r="Q55" s="6" t="str">
        <f t="shared" si="3"/>
        <v/>
      </c>
      <c r="R55" s="55"/>
      <c r="S55" s="6" t="str">
        <f t="shared" si="4"/>
        <v/>
      </c>
      <c r="T55" s="55"/>
      <c r="U55" s="58"/>
      <c r="V55" s="56"/>
      <c r="W55" s="6" t="str">
        <f t="shared" si="5"/>
        <v/>
      </c>
      <c r="X55" s="55"/>
      <c r="Y55" s="6" t="str">
        <f t="shared" si="6"/>
        <v/>
      </c>
      <c r="Z55" s="55"/>
      <c r="AA55" s="59"/>
      <c r="AB55" s="55"/>
      <c r="AC55" s="6" t="str">
        <f t="shared" si="147"/>
        <v/>
      </c>
      <c r="AD55" s="55"/>
      <c r="AE55" s="6" t="str">
        <f t="shared" si="148"/>
        <v/>
      </c>
      <c r="AF55" s="55"/>
      <c r="AG55" s="59"/>
      <c r="AH55" s="56"/>
      <c r="AI55" s="6" t="str">
        <f t="shared" si="149"/>
        <v/>
      </c>
      <c r="AJ55" s="55"/>
      <c r="AK55" s="6" t="str">
        <f t="shared" si="150"/>
        <v/>
      </c>
      <c r="AL55" s="55"/>
      <c r="AM55" s="59"/>
      <c r="AN55" s="102"/>
      <c r="AO55" s="6"/>
      <c r="AP55" s="102"/>
      <c r="AQ55" s="6"/>
      <c r="AR55" s="102"/>
      <c r="AS55" s="60"/>
      <c r="AT55" s="55"/>
      <c r="AU55" s="6" t="str">
        <f t="shared" si="13"/>
        <v/>
      </c>
      <c r="AV55" s="102"/>
      <c r="AW55" s="6"/>
      <c r="AX55" s="102"/>
      <c r="AY55" s="346"/>
      <c r="AZ55" s="7" t="str">
        <f t="shared" ref="AZ55" si="157">IF(D55+J55+P55+V55+AB55+AH55+AN55+AT55=0,"",D55+J55+P55+V55+AB55+AH55+AN55+AT55)</f>
        <v/>
      </c>
      <c r="BA55" s="6" t="str">
        <f t="shared" ref="BA55" si="158">IF((D55+J55+P55+V55+AB55+AH55+AN55+AT55)*14=0,"",(D55+J55+P55+V55+AB55+AH55+AN55+AT55)*14)</f>
        <v/>
      </c>
      <c r="BB55" s="8" t="str">
        <f t="shared" ref="BB55" si="159">IF(F55+L55+R55+X55+AD55+AJ55+AP55+AV55=0,"",F55+L55+R55+X55+AD55+AJ55+AP55+AV55)</f>
        <v/>
      </c>
      <c r="BC55" s="6" t="str">
        <f t="shared" ref="BC55" si="160">IF((L55+F55+R55+X55+AD55+AJ55+AP55+AV55)*14=0,"",(L55+F55+R55+X55+AD55+AJ55+AP55+AV55)*14)</f>
        <v/>
      </c>
      <c r="BD55" s="8" t="str">
        <f t="shared" ref="BD55" si="161">IF(N55+H55+T55+Z55+AF55+AL55+AR55+AX55=0,"",N55+H55+T55+Z55+AF55+AL55+AR55+AX55)</f>
        <v/>
      </c>
      <c r="BE55" s="9" t="str">
        <f t="shared" ref="BE55" si="162">IF(D55+F55+L55+J55+P55+R55+V55+X55+AB55+AD55+AH55+AJ55+AN55+AP55+AT55+AV55=0,"",D55+F55+L55+J55+P55+R55+V55+X55+AB55+AD55+AH55+AJ55+AN55+AP55+AT55+AV55)</f>
        <v/>
      </c>
      <c r="BF55" s="297"/>
      <c r="BG55" s="245"/>
    </row>
    <row r="56" spans="1:59" ht="15.75" customHeight="1" thickBot="1" x14ac:dyDescent="0.3">
      <c r="A56" s="50"/>
      <c r="B56" s="53" t="s">
        <v>31</v>
      </c>
      <c r="C56" s="54"/>
      <c r="D56" s="102"/>
      <c r="E56" s="6" t="str">
        <f t="shared" si="122"/>
        <v/>
      </c>
      <c r="F56" s="102"/>
      <c r="G56" s="6" t="str">
        <f t="shared" si="51"/>
        <v/>
      </c>
      <c r="H56" s="102"/>
      <c r="I56" s="103"/>
      <c r="J56" s="56"/>
      <c r="K56" s="6" t="str">
        <f t="shared" si="1"/>
        <v/>
      </c>
      <c r="L56" s="55"/>
      <c r="M56" s="6" t="str">
        <f t="shared" si="2"/>
        <v/>
      </c>
      <c r="N56" s="55"/>
      <c r="O56" s="59"/>
      <c r="P56" s="55"/>
      <c r="Q56" s="6" t="str">
        <f t="shared" si="3"/>
        <v/>
      </c>
      <c r="R56" s="55"/>
      <c r="S56" s="6" t="str">
        <f t="shared" si="4"/>
        <v/>
      </c>
      <c r="T56" s="55"/>
      <c r="U56" s="58"/>
      <c r="V56" s="56"/>
      <c r="W56" s="6" t="str">
        <f t="shared" si="5"/>
        <v/>
      </c>
      <c r="X56" s="55"/>
      <c r="Y56" s="6" t="str">
        <f t="shared" si="6"/>
        <v/>
      </c>
      <c r="Z56" s="55"/>
      <c r="AA56" s="59"/>
      <c r="AB56" s="55"/>
      <c r="AC56" s="6" t="str">
        <f t="shared" si="147"/>
        <v/>
      </c>
      <c r="AD56" s="55"/>
      <c r="AE56" s="6" t="str">
        <f t="shared" si="148"/>
        <v/>
      </c>
      <c r="AF56" s="55"/>
      <c r="AG56" s="58"/>
      <c r="AH56" s="56"/>
      <c r="AI56" s="6" t="str">
        <f t="shared" si="149"/>
        <v/>
      </c>
      <c r="AJ56" s="55"/>
      <c r="AK56" s="6" t="str">
        <f t="shared" si="150"/>
        <v/>
      </c>
      <c r="AL56" s="55"/>
      <c r="AM56" s="59"/>
      <c r="AN56" s="56"/>
      <c r="AO56" s="6" t="str">
        <f t="shared" ref="AO56" si="163">IF(AN56*14=0,"",AN56*14)</f>
        <v/>
      </c>
      <c r="AP56" s="57"/>
      <c r="AQ56" s="6" t="str">
        <f t="shared" ref="AQ56" si="164">IF(AP56*14=0,"",AP56*14)</f>
        <v/>
      </c>
      <c r="AR56" s="57"/>
      <c r="AS56" s="60"/>
      <c r="AT56" s="102"/>
      <c r="AU56" s="6"/>
      <c r="AV56" s="102"/>
      <c r="AW56" s="6"/>
      <c r="AX56" s="102"/>
      <c r="AY56" s="346"/>
      <c r="AZ56" s="7" t="str">
        <f t="shared" si="82"/>
        <v/>
      </c>
      <c r="BA56" s="6" t="str">
        <f t="shared" si="126"/>
        <v/>
      </c>
      <c r="BB56" s="8" t="str">
        <f t="shared" si="83"/>
        <v/>
      </c>
      <c r="BC56" s="6" t="str">
        <f t="shared" ref="BC56" si="165">IF((L56+F56+R56+X56+AD56+AJ56+AP56+AV56)*14=0,"",(L56+F56+R56+X56+AD56+AJ56+AP56+AV56)*14)</f>
        <v/>
      </c>
      <c r="BD56" s="8" t="str">
        <f t="shared" si="127"/>
        <v/>
      </c>
      <c r="BE56" s="201" t="str">
        <f t="shared" si="93"/>
        <v/>
      </c>
      <c r="BF56" s="297"/>
      <c r="BG56" s="245"/>
    </row>
    <row r="57" spans="1:59" s="5" customFormat="1" ht="27" customHeight="1" thickBot="1" x14ac:dyDescent="0.35">
      <c r="A57" s="10"/>
      <c r="B57" s="11"/>
      <c r="C57" s="191" t="s">
        <v>53</v>
      </c>
      <c r="D57" s="71">
        <f>SUM(D10:D56)</f>
        <v>0</v>
      </c>
      <c r="E57" s="71">
        <f>SUM(E10:E56)</f>
        <v>0</v>
      </c>
      <c r="F57" s="71">
        <f>SUM(F10:F56)</f>
        <v>30</v>
      </c>
      <c r="G57" s="71">
        <f>SUM(G10:G56)</f>
        <v>600</v>
      </c>
      <c r="H57" s="71">
        <f>SUM(H10:H56)</f>
        <v>27</v>
      </c>
      <c r="I57" s="194" t="s">
        <v>17</v>
      </c>
      <c r="J57" s="71">
        <f>SUM(J10:J56)</f>
        <v>16</v>
      </c>
      <c r="K57" s="71">
        <f>SUM(K10:K56)</f>
        <v>224</v>
      </c>
      <c r="L57" s="71">
        <f>SUM(L10:L56)</f>
        <v>16</v>
      </c>
      <c r="M57" s="71">
        <f>SUM(M10:M56)</f>
        <v>224</v>
      </c>
      <c r="N57" s="71">
        <f>SUM(N10:N56)</f>
        <v>31</v>
      </c>
      <c r="O57" s="194" t="s">
        <v>17</v>
      </c>
      <c r="P57" s="71">
        <f>SUM(P10:P56)</f>
        <v>10</v>
      </c>
      <c r="Q57" s="71">
        <f>SUM(Q10:Q56)</f>
        <v>140</v>
      </c>
      <c r="R57" s="71">
        <f>SUM(R10:R56)</f>
        <v>21</v>
      </c>
      <c r="S57" s="71">
        <f>SUM(S10:S56)</f>
        <v>304</v>
      </c>
      <c r="T57" s="71">
        <f>SUM(T10:T56)</f>
        <v>29</v>
      </c>
      <c r="U57" s="194" t="s">
        <v>17</v>
      </c>
      <c r="V57" s="71">
        <f>SUM(V10:V56)</f>
        <v>12</v>
      </c>
      <c r="W57" s="71">
        <f>SUM(W10:W56)</f>
        <v>168</v>
      </c>
      <c r="X57" s="71">
        <f>SUM(X10:X56)</f>
        <v>20</v>
      </c>
      <c r="Y57" s="71">
        <f>SUM(Y10:Y56)</f>
        <v>280</v>
      </c>
      <c r="Z57" s="71">
        <f>SUM(Z10:Z56)</f>
        <v>31</v>
      </c>
      <c r="AA57" s="194" t="s">
        <v>17</v>
      </c>
      <c r="AB57" s="71">
        <f>SUM(AB10:AB56)</f>
        <v>3</v>
      </c>
      <c r="AC57" s="71">
        <f>SUM(AC10:AC56)</f>
        <v>42</v>
      </c>
      <c r="AD57" s="71">
        <f>SUM(AD10:AD56)</f>
        <v>5</v>
      </c>
      <c r="AE57" s="71">
        <f>SUM(AE10:AE56)</f>
        <v>70</v>
      </c>
      <c r="AF57" s="71">
        <f>SUM(AF10:AF56)</f>
        <v>8</v>
      </c>
      <c r="AG57" s="194" t="s">
        <v>17</v>
      </c>
      <c r="AH57" s="71">
        <f>SUM(AH10:AH56)</f>
        <v>2</v>
      </c>
      <c r="AI57" s="71">
        <f>SUM(AI10:AI56)</f>
        <v>28</v>
      </c>
      <c r="AJ57" s="71">
        <f>SUM(AJ10:AJ56)</f>
        <v>8</v>
      </c>
      <c r="AK57" s="71">
        <f>SUM(AK10:AK56)</f>
        <v>116</v>
      </c>
      <c r="AL57" s="71">
        <f>SUM(AL10:AL56)</f>
        <v>10</v>
      </c>
      <c r="AM57" s="194" t="s">
        <v>17</v>
      </c>
      <c r="AN57" s="71">
        <f>SUM(AN10:AN56)</f>
        <v>0</v>
      </c>
      <c r="AO57" s="71">
        <f>SUM(AO10:AO56)</f>
        <v>0</v>
      </c>
      <c r="AP57" s="71">
        <f>SUM(AP10:AP56)</f>
        <v>6</v>
      </c>
      <c r="AQ57" s="71">
        <f>SUM(AQ10:AQ56)</f>
        <v>88</v>
      </c>
      <c r="AR57" s="71">
        <f>SUM(AR10:AR56)</f>
        <v>6</v>
      </c>
      <c r="AS57" s="194" t="s">
        <v>17</v>
      </c>
      <c r="AT57" s="71">
        <f>SUM(AT10:AT56)</f>
        <v>0</v>
      </c>
      <c r="AU57" s="71">
        <f>SUM(AU10:AU56)</f>
        <v>0</v>
      </c>
      <c r="AV57" s="71">
        <f>SUM(AV10:AV56)</f>
        <v>14</v>
      </c>
      <c r="AW57" s="71">
        <f>SUM(AW10:AW56)</f>
        <v>208</v>
      </c>
      <c r="AX57" s="71">
        <f>SUM(AX10:AX56)</f>
        <v>8</v>
      </c>
      <c r="AY57" s="194" t="s">
        <v>17</v>
      </c>
      <c r="AZ57" s="71">
        <f t="shared" ref="AZ57:BE57" si="166">SUM(AZ10:AZ56)</f>
        <v>43</v>
      </c>
      <c r="BA57" s="71">
        <f t="shared" si="166"/>
        <v>602</v>
      </c>
      <c r="BB57" s="71">
        <f t="shared" si="166"/>
        <v>118</v>
      </c>
      <c r="BC57" s="71">
        <f t="shared" si="166"/>
        <v>1672</v>
      </c>
      <c r="BD57" s="71">
        <f t="shared" si="166"/>
        <v>148</v>
      </c>
      <c r="BE57" s="202">
        <f t="shared" si="166"/>
        <v>159</v>
      </c>
      <c r="BF57" s="297"/>
      <c r="BG57" s="245"/>
    </row>
    <row r="58" spans="1:59" ht="15.75" customHeight="1" x14ac:dyDescent="0.3">
      <c r="A58" s="12"/>
      <c r="B58" s="13"/>
      <c r="C58" s="14" t="s">
        <v>16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385"/>
      <c r="Q58" s="385"/>
      <c r="R58" s="385"/>
      <c r="S58" s="385"/>
      <c r="T58" s="385"/>
      <c r="U58" s="385"/>
      <c r="V58" s="385"/>
      <c r="W58" s="385"/>
      <c r="X58" s="385"/>
      <c r="Y58" s="385"/>
      <c r="Z58" s="385"/>
      <c r="AA58" s="385"/>
      <c r="AB58" s="385"/>
      <c r="AC58" s="385"/>
      <c r="AD58" s="385"/>
      <c r="AE58" s="385"/>
      <c r="AF58" s="385"/>
      <c r="AG58" s="385"/>
      <c r="AH58" s="385"/>
      <c r="AI58" s="385"/>
      <c r="AJ58" s="385"/>
      <c r="AK58" s="385"/>
      <c r="AL58" s="385"/>
      <c r="AM58" s="385"/>
      <c r="AN58" s="385"/>
      <c r="AO58" s="385"/>
      <c r="AP58" s="385"/>
      <c r="AQ58" s="385"/>
      <c r="AR58" s="385"/>
      <c r="AS58" s="385"/>
      <c r="AT58" s="385"/>
      <c r="AU58" s="385"/>
      <c r="AV58" s="385"/>
      <c r="AW58" s="385"/>
      <c r="AX58" s="385"/>
      <c r="AY58" s="385"/>
      <c r="AZ58" s="72"/>
      <c r="BA58" s="73"/>
      <c r="BB58" s="73"/>
      <c r="BC58" s="73"/>
      <c r="BD58" s="73"/>
      <c r="BE58" s="74"/>
      <c r="BF58" s="297"/>
      <c r="BG58" s="245"/>
    </row>
    <row r="59" spans="1:59" s="95" customFormat="1" ht="15.75" customHeight="1" x14ac:dyDescent="0.25">
      <c r="A59" s="96" t="s">
        <v>338</v>
      </c>
      <c r="B59" s="53" t="s">
        <v>44</v>
      </c>
      <c r="C59" s="54" t="s">
        <v>337</v>
      </c>
      <c r="D59" s="102"/>
      <c r="E59" s="6"/>
      <c r="F59" s="102"/>
      <c r="G59" s="6"/>
      <c r="H59" s="102" t="s">
        <v>17</v>
      </c>
      <c r="I59" s="103"/>
      <c r="J59" s="56"/>
      <c r="K59" s="6"/>
      <c r="L59" s="55"/>
      <c r="M59" s="6"/>
      <c r="N59" s="102" t="s">
        <v>17</v>
      </c>
      <c r="O59" s="59"/>
      <c r="P59" s="55"/>
      <c r="Q59" s="6"/>
      <c r="R59" s="55"/>
      <c r="S59" s="6"/>
      <c r="T59" s="102" t="s">
        <v>17</v>
      </c>
      <c r="U59" s="58"/>
      <c r="V59" s="56"/>
      <c r="W59" s="6"/>
      <c r="X59" s="55"/>
      <c r="Y59" s="6"/>
      <c r="Z59" s="102" t="s">
        <v>17</v>
      </c>
      <c r="AA59" s="59"/>
      <c r="AB59" s="55"/>
      <c r="AC59" s="6"/>
      <c r="AD59" s="55"/>
      <c r="AE59" s="6"/>
      <c r="AF59" s="102" t="s">
        <v>17</v>
      </c>
      <c r="AG59" s="58"/>
      <c r="AH59" s="56"/>
      <c r="AI59" s="6"/>
      <c r="AJ59" s="55"/>
      <c r="AK59" s="6"/>
      <c r="AL59" s="102" t="s">
        <v>17</v>
      </c>
      <c r="AM59" s="59"/>
      <c r="AN59" s="56"/>
      <c r="AO59" s="6"/>
      <c r="AP59" s="57"/>
      <c r="AQ59" s="6"/>
      <c r="AR59" s="102" t="s">
        <v>17</v>
      </c>
      <c r="AS59" s="60"/>
      <c r="AT59" s="55"/>
      <c r="AU59" s="6"/>
      <c r="AV59" s="55"/>
      <c r="AW59" s="6"/>
      <c r="AX59" s="102" t="s">
        <v>17</v>
      </c>
      <c r="AY59" s="103" t="s">
        <v>102</v>
      </c>
      <c r="AZ59" s="7"/>
      <c r="BA59" s="6"/>
      <c r="BB59" s="8"/>
      <c r="BC59" s="6"/>
      <c r="BD59" s="61"/>
      <c r="BE59" s="9"/>
      <c r="BF59" s="297" t="s">
        <v>199</v>
      </c>
      <c r="BG59" s="245" t="s">
        <v>198</v>
      </c>
    </row>
    <row r="60" spans="1:59" s="95" customFormat="1" ht="15.75" customHeight="1" x14ac:dyDescent="0.25">
      <c r="A60" s="351" t="s">
        <v>409</v>
      </c>
      <c r="B60" s="53" t="s">
        <v>44</v>
      </c>
      <c r="C60" s="345" t="s">
        <v>408</v>
      </c>
      <c r="D60" s="102"/>
      <c r="E60" s="6"/>
      <c r="F60" s="102"/>
      <c r="G60" s="6"/>
      <c r="H60" s="102" t="s">
        <v>17</v>
      </c>
      <c r="I60" s="103"/>
      <c r="J60" s="56"/>
      <c r="K60" s="6"/>
      <c r="L60" s="55"/>
      <c r="M60" s="6"/>
      <c r="N60" s="102" t="s">
        <v>17</v>
      </c>
      <c r="O60" s="59"/>
      <c r="P60" s="55"/>
      <c r="Q60" s="6"/>
      <c r="R60" s="55"/>
      <c r="S60" s="6"/>
      <c r="T60" s="102" t="s">
        <v>17</v>
      </c>
      <c r="U60" s="58"/>
      <c r="V60" s="56"/>
      <c r="W60" s="6"/>
      <c r="X60" s="55"/>
      <c r="Y60" s="6"/>
      <c r="Z60" s="102" t="s">
        <v>17</v>
      </c>
      <c r="AA60" s="59"/>
      <c r="AB60" s="55"/>
      <c r="AC60" s="6"/>
      <c r="AD60" s="55"/>
      <c r="AE60" s="6"/>
      <c r="AF60" s="102" t="s">
        <v>17</v>
      </c>
      <c r="AG60" s="58"/>
      <c r="AH60" s="56"/>
      <c r="AI60" s="6"/>
      <c r="AJ60" s="55"/>
      <c r="AK60" s="6"/>
      <c r="AL60" s="102" t="s">
        <v>17</v>
      </c>
      <c r="AM60" s="59"/>
      <c r="AN60" s="56"/>
      <c r="AO60" s="6"/>
      <c r="AP60" s="57"/>
      <c r="AQ60" s="6"/>
      <c r="AR60" s="102" t="s">
        <v>17</v>
      </c>
      <c r="AS60" s="60"/>
      <c r="AT60" s="55"/>
      <c r="AU60" s="6"/>
      <c r="AV60" s="55"/>
      <c r="AW60" s="6"/>
      <c r="AX60" s="102" t="s">
        <v>17</v>
      </c>
      <c r="AY60" s="103" t="s">
        <v>102</v>
      </c>
      <c r="AZ60" s="7"/>
      <c r="BA60" s="6"/>
      <c r="BB60" s="8"/>
      <c r="BC60" s="6"/>
      <c r="BD60" s="61"/>
      <c r="BE60" s="9"/>
      <c r="BF60" s="297"/>
      <c r="BG60" s="245"/>
    </row>
    <row r="61" spans="1:59" s="95" customFormat="1" ht="15.75" customHeight="1" thickBot="1" x14ac:dyDescent="0.3">
      <c r="A61" s="96"/>
      <c r="B61" s="53" t="s">
        <v>44</v>
      </c>
      <c r="C61" s="54"/>
      <c r="D61" s="102"/>
      <c r="E61" s="6" t="str">
        <f t="shared" ref="E61" si="167">IF(D61*14=0,"",D61*14)</f>
        <v/>
      </c>
      <c r="F61" s="102"/>
      <c r="G61" s="6" t="str">
        <f t="shared" ref="G61" si="168">IF(F61*14=0,"",F61*14)</f>
        <v/>
      </c>
      <c r="H61" s="102" t="s">
        <v>17</v>
      </c>
      <c r="I61" s="103"/>
      <c r="J61" s="56"/>
      <c r="K61" s="6" t="str">
        <f t="shared" ref="K61" si="169">IF(J61*14=0,"",J61*14)</f>
        <v/>
      </c>
      <c r="L61" s="55"/>
      <c r="M61" s="6" t="str">
        <f t="shared" ref="M61" si="170">IF(L61*14=0,"",L61*14)</f>
        <v/>
      </c>
      <c r="N61" s="102" t="s">
        <v>17</v>
      </c>
      <c r="O61" s="59"/>
      <c r="P61" s="55"/>
      <c r="Q61" s="6" t="str">
        <f t="shared" ref="Q61" si="171">IF(P61*14=0,"",P61*14)</f>
        <v/>
      </c>
      <c r="R61" s="55"/>
      <c r="S61" s="6" t="str">
        <f t="shared" ref="S61" si="172">IF(R61*14=0,"",R61*14)</f>
        <v/>
      </c>
      <c r="T61" s="102" t="s">
        <v>17</v>
      </c>
      <c r="U61" s="58"/>
      <c r="V61" s="56"/>
      <c r="W61" s="6" t="str">
        <f t="shared" ref="W61" si="173">IF(V61*14=0,"",V61*14)</f>
        <v/>
      </c>
      <c r="X61" s="55"/>
      <c r="Y61" s="6" t="str">
        <f t="shared" ref="Y61" si="174">IF(X61*14=0,"",X61*14)</f>
        <v/>
      </c>
      <c r="Z61" s="102" t="s">
        <v>17</v>
      </c>
      <c r="AA61" s="59"/>
      <c r="AB61" s="55"/>
      <c r="AC61" s="6" t="str">
        <f t="shared" ref="AC61" si="175">IF(AB61*14=0,"",AB61*14)</f>
        <v/>
      </c>
      <c r="AD61" s="55"/>
      <c r="AE61" s="6" t="str">
        <f t="shared" ref="AE61" si="176">IF(AD61*14=0,"",AD61*14)</f>
        <v/>
      </c>
      <c r="AF61" s="102" t="s">
        <v>17</v>
      </c>
      <c r="AG61" s="58"/>
      <c r="AH61" s="56"/>
      <c r="AI61" s="6" t="str">
        <f t="shared" ref="AI61" si="177">IF(AH61*14=0,"",AH61*14)</f>
        <v/>
      </c>
      <c r="AJ61" s="55"/>
      <c r="AK61" s="6" t="str">
        <f t="shared" ref="AK61" si="178">IF(AJ61*14=0,"",AJ61*14)</f>
        <v/>
      </c>
      <c r="AL61" s="102" t="s">
        <v>17</v>
      </c>
      <c r="AM61" s="59"/>
      <c r="AN61" s="56"/>
      <c r="AO61" s="6" t="str">
        <f t="shared" ref="AO61" si="179">IF(AN61*14=0,"",AN61*14)</f>
        <v/>
      </c>
      <c r="AP61" s="57"/>
      <c r="AQ61" s="6" t="str">
        <f t="shared" ref="AQ61" si="180">IF(AP61*14=0,"",AP61*14)</f>
        <v/>
      </c>
      <c r="AR61" s="102" t="s">
        <v>17</v>
      </c>
      <c r="AS61" s="60"/>
      <c r="AT61" s="55"/>
      <c r="AU61" s="6" t="str">
        <f t="shared" ref="AU61" si="181">IF(AT61*14=0,"",AT61*14)</f>
        <v/>
      </c>
      <c r="AV61" s="55"/>
      <c r="AW61" s="6"/>
      <c r="AX61" s="102" t="s">
        <v>17</v>
      </c>
      <c r="AY61" s="103" t="s">
        <v>102</v>
      </c>
      <c r="AZ61" s="7" t="str">
        <f t="shared" ref="AZ61" si="182">IF(D61+J61+P61+V61+AB61+AH61+AN61+AT61=0,"",D61+J61+P61+V61+AB61+AH61+AN61+AT61)</f>
        <v/>
      </c>
      <c r="BA61" s="6" t="str">
        <f t="shared" ref="BA61" si="183">IF((D61+J61+P61+V61+AB61+AH61+AN61+AT61)*14=0,"",(D61+J61+P61+V61+AB61+AH61+AN61+AT61)*14)</f>
        <v/>
      </c>
      <c r="BB61" s="8" t="str">
        <f t="shared" ref="BB61" si="184">IF(F61+L61+R61+X61+AD61+AJ61+AP61+AV61=0,"",F61+L61+R61+X61+AD61+AJ61+AP61+AV61)</f>
        <v/>
      </c>
      <c r="BC61" s="6" t="str">
        <f>IF((L61+F61+R61+X61+AD61+AJ61+AP61+AV61)*15=0,"",(L61+F61+R61+X61+AD61+AJ61+AP61+AV61)*15)</f>
        <v/>
      </c>
      <c r="BD61" s="61" t="s">
        <v>17</v>
      </c>
      <c r="BE61" s="9" t="str">
        <f t="shared" ref="BE61" si="185">IF(D61+F61+L61+J61+P61+R61+V61+X61+AB61+AD61+AH61+AJ61+AN61+AP61+AT61+AV61=0,"",D61+F61+L61+J61+P61+R61+V61+X61+AB61+AD61+AH61+AJ61+AN61+AP61+AT61+AV61)</f>
        <v/>
      </c>
      <c r="BF61" s="297"/>
      <c r="BG61" s="245" t="s">
        <v>190</v>
      </c>
    </row>
    <row r="62" spans="1:59" s="25" customFormat="1" ht="21.95" customHeight="1" thickBot="1" x14ac:dyDescent="0.3">
      <c r="A62" s="19"/>
      <c r="B62" s="20"/>
      <c r="C62" s="21" t="s">
        <v>18</v>
      </c>
      <c r="D62" s="22">
        <f>SUM(D59:D61)</f>
        <v>0</v>
      </c>
      <c r="E62" s="22">
        <f>SUM(E59:E61)</f>
        <v>0</v>
      </c>
      <c r="F62" s="22">
        <f>SUM(F59:F61)</f>
        <v>0</v>
      </c>
      <c r="G62" s="22">
        <f>SUM(G59:G61)</f>
        <v>0</v>
      </c>
      <c r="H62" s="192" t="s">
        <v>17</v>
      </c>
      <c r="I62" s="193" t="s">
        <v>17</v>
      </c>
      <c r="J62" s="75">
        <f>SUM(J59:J61)</f>
        <v>0</v>
      </c>
      <c r="K62" s="22">
        <f>SUM(K59:K61)</f>
        <v>0</v>
      </c>
      <c r="L62" s="22">
        <f>SUM(L59:L61)</f>
        <v>0</v>
      </c>
      <c r="M62" s="22">
        <f>SUM(M59:M61)</f>
        <v>0</v>
      </c>
      <c r="N62" s="192" t="s">
        <v>17</v>
      </c>
      <c r="O62" s="193" t="s">
        <v>17</v>
      </c>
      <c r="P62" s="22">
        <f>SUM(P59:P61)</f>
        <v>0</v>
      </c>
      <c r="Q62" s="22">
        <f>SUM(Q59:Q61)</f>
        <v>0</v>
      </c>
      <c r="R62" s="22">
        <f>SUM(R59:R61)</f>
        <v>0</v>
      </c>
      <c r="S62" s="22">
        <f>SUM(S59:S61)</f>
        <v>0</v>
      </c>
      <c r="T62" s="192" t="s">
        <v>17</v>
      </c>
      <c r="U62" s="193" t="s">
        <v>17</v>
      </c>
      <c r="V62" s="75">
        <f>SUM(V59:V61)</f>
        <v>0</v>
      </c>
      <c r="W62" s="22">
        <f>SUM(W59:W61)</f>
        <v>0</v>
      </c>
      <c r="X62" s="22">
        <f>SUM(X59:X61)</f>
        <v>0</v>
      </c>
      <c r="Y62" s="22">
        <f>SUM(Y59:Y61)</f>
        <v>0</v>
      </c>
      <c r="Z62" s="192" t="s">
        <v>17</v>
      </c>
      <c r="AA62" s="193" t="s">
        <v>17</v>
      </c>
      <c r="AB62" s="22">
        <f>SUM(AB59:AB61)</f>
        <v>0</v>
      </c>
      <c r="AC62" s="22">
        <f>SUM(AC59:AC61)</f>
        <v>0</v>
      </c>
      <c r="AD62" s="22">
        <f>SUM(AD59:AD61)</f>
        <v>0</v>
      </c>
      <c r="AE62" s="22">
        <f>SUM(AE59:AE61)</f>
        <v>0</v>
      </c>
      <c r="AF62" s="192" t="s">
        <v>17</v>
      </c>
      <c r="AG62" s="193" t="s">
        <v>17</v>
      </c>
      <c r="AH62" s="22">
        <f>SUM(AH59:AH61)</f>
        <v>0</v>
      </c>
      <c r="AI62" s="22">
        <f>SUM(AI59:AI61)</f>
        <v>0</v>
      </c>
      <c r="AJ62" s="22">
        <f>SUM(AJ59:AJ61)</f>
        <v>0</v>
      </c>
      <c r="AK62" s="22">
        <f>SUM(AK59:AK61)</f>
        <v>0</v>
      </c>
      <c r="AL62" s="192" t="s">
        <v>17</v>
      </c>
      <c r="AM62" s="193" t="s">
        <v>17</v>
      </c>
      <c r="AN62" s="22">
        <f>SUM(AN59:AN61)</f>
        <v>0</v>
      </c>
      <c r="AO62" s="22">
        <f>SUM(AO59:AO61)</f>
        <v>0</v>
      </c>
      <c r="AP62" s="22">
        <f>SUM(AP59:AP61)</f>
        <v>0</v>
      </c>
      <c r="AQ62" s="22">
        <f>SUM(AQ59:AQ61)</f>
        <v>0</v>
      </c>
      <c r="AR62" s="192" t="s">
        <v>17</v>
      </c>
      <c r="AS62" s="193" t="s">
        <v>17</v>
      </c>
      <c r="AT62" s="22">
        <f>SUM(AT59:AT61)</f>
        <v>0</v>
      </c>
      <c r="AU62" s="22">
        <f>SUM(AU59:AU61)</f>
        <v>0</v>
      </c>
      <c r="AV62" s="22">
        <f>SUM(AV59:AV61)</f>
        <v>0</v>
      </c>
      <c r="AW62" s="22">
        <f>SUM(AW59:AW61)</f>
        <v>0</v>
      </c>
      <c r="AX62" s="192" t="s">
        <v>17</v>
      </c>
      <c r="AY62" s="193" t="s">
        <v>17</v>
      </c>
      <c r="AZ62" s="77">
        <f>SUM(AZ59:AZ61)</f>
        <v>0</v>
      </c>
      <c r="BA62" s="22">
        <f>SUM(BA59:BA61)</f>
        <v>0</v>
      </c>
      <c r="BB62" s="22">
        <f>SUM(BB59:BB61)</f>
        <v>0</v>
      </c>
      <c r="BC62" s="22">
        <f>SUM(BC59:BC61)</f>
        <v>0</v>
      </c>
      <c r="BD62" s="76" t="s">
        <v>17</v>
      </c>
      <c r="BE62" s="99">
        <f>SUM(BE59:BE61)</f>
        <v>0</v>
      </c>
      <c r="BF62" s="297"/>
      <c r="BG62" s="245"/>
    </row>
    <row r="63" spans="1:59" ht="15.75" customHeight="1" x14ac:dyDescent="0.3">
      <c r="A63" s="12"/>
      <c r="B63" s="13"/>
      <c r="C63" s="14" t="s">
        <v>56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385"/>
      <c r="Q63" s="385"/>
      <c r="R63" s="385"/>
      <c r="S63" s="385"/>
      <c r="T63" s="385"/>
      <c r="U63" s="385"/>
      <c r="V63" s="385"/>
      <c r="W63" s="385"/>
      <c r="X63" s="385"/>
      <c r="Y63" s="385"/>
      <c r="Z63" s="385"/>
      <c r="AA63" s="385"/>
      <c r="AB63" s="385"/>
      <c r="AC63" s="385"/>
      <c r="AD63" s="385"/>
      <c r="AE63" s="385"/>
      <c r="AF63" s="385"/>
      <c r="AG63" s="385"/>
      <c r="AH63" s="385"/>
      <c r="AI63" s="385"/>
      <c r="AJ63" s="385"/>
      <c r="AK63" s="385"/>
      <c r="AL63" s="385"/>
      <c r="AM63" s="385"/>
      <c r="AN63" s="385"/>
      <c r="AO63" s="385"/>
      <c r="AP63" s="385"/>
      <c r="AQ63" s="385"/>
      <c r="AR63" s="385"/>
      <c r="AS63" s="385"/>
      <c r="AT63" s="385"/>
      <c r="AU63" s="385"/>
      <c r="AV63" s="385"/>
      <c r="AW63" s="385"/>
      <c r="AX63" s="385"/>
      <c r="AY63" s="385"/>
      <c r="AZ63" s="72"/>
      <c r="BA63" s="73"/>
      <c r="BB63" s="73"/>
      <c r="BC63" s="73"/>
      <c r="BD63" s="73"/>
      <c r="BE63" s="74"/>
      <c r="BF63" s="297"/>
      <c r="BG63" s="245"/>
    </row>
    <row r="64" spans="1:59" s="95" customFormat="1" ht="15.75" customHeight="1" x14ac:dyDescent="0.25">
      <c r="A64" s="358" t="s">
        <v>414</v>
      </c>
      <c r="B64" s="53" t="s">
        <v>31</v>
      </c>
      <c r="C64" s="54" t="s">
        <v>364</v>
      </c>
      <c r="D64" s="102"/>
      <c r="E64" s="6" t="str">
        <f>IF(D64*14=0,"",D64*14)</f>
        <v/>
      </c>
      <c r="F64" s="102"/>
      <c r="G64" s="6" t="str">
        <f>IF(F64*14=0,"",F64*14)</f>
        <v/>
      </c>
      <c r="H64" s="102"/>
      <c r="I64" s="103"/>
      <c r="J64" s="56"/>
      <c r="K64" s="6" t="str">
        <f>IF(J64*14=0,"",J64*14)</f>
        <v/>
      </c>
      <c r="L64" s="55"/>
      <c r="M64" s="6" t="str">
        <f>IF(L64*14=0,"",L64*14)</f>
        <v/>
      </c>
      <c r="N64" s="55"/>
      <c r="O64" s="59"/>
      <c r="P64" s="55"/>
      <c r="Q64" s="6" t="str">
        <f>IF(P64*14=0,"",P64*14)</f>
        <v/>
      </c>
      <c r="R64" s="55"/>
      <c r="S64" s="6" t="str">
        <f>IF(R64*14=0,"",R64*14)</f>
        <v/>
      </c>
      <c r="T64" s="55"/>
      <c r="U64" s="58"/>
      <c r="V64" s="56"/>
      <c r="W64" s="6" t="str">
        <f>IF(V64*14=0,"",V64*14)</f>
        <v/>
      </c>
      <c r="X64" s="55"/>
      <c r="Y64" s="6" t="str">
        <f>IF(X64*14=0,"",X64*14)</f>
        <v/>
      </c>
      <c r="Z64" s="55"/>
      <c r="AA64" s="59"/>
      <c r="AB64" s="55"/>
      <c r="AC64" s="6" t="str">
        <f>IF(AB64*14=0,"",AB64*14)</f>
        <v/>
      </c>
      <c r="AD64" s="55"/>
      <c r="AE64" s="6" t="str">
        <f>IF(AD64*14=0,"",AD64*14)</f>
        <v/>
      </c>
      <c r="AF64" s="55"/>
      <c r="AG64" s="58"/>
      <c r="AH64" s="56"/>
      <c r="AI64" s="6" t="str">
        <f>IF(AH64*14=0,"",AH64*14)</f>
        <v/>
      </c>
      <c r="AJ64" s="55"/>
      <c r="AK64" s="6" t="str">
        <f>IF(AJ64*14=0,"",AJ64*14)</f>
        <v/>
      </c>
      <c r="AL64" s="55"/>
      <c r="AM64" s="59"/>
      <c r="AN64" s="56"/>
      <c r="AO64" s="6" t="str">
        <f>IF(AN64*14=0,"",AN64*14)</f>
        <v/>
      </c>
      <c r="AP64" s="57"/>
      <c r="AQ64" s="6" t="str">
        <f>IF(AP64*14=0,"",AP64*14)</f>
        <v/>
      </c>
      <c r="AR64" s="57"/>
      <c r="AS64" s="60"/>
      <c r="AT64" s="55"/>
      <c r="AU64" s="6" t="str">
        <f>IF(AT64*14=0,"",AT64*14)</f>
        <v/>
      </c>
      <c r="AV64" s="55">
        <v>2</v>
      </c>
      <c r="AW64" s="6">
        <f>IF(AV64*14=0,"",AV64*14)</f>
        <v>28</v>
      </c>
      <c r="AX64" s="55">
        <v>8</v>
      </c>
      <c r="AY64" s="55" t="s">
        <v>75</v>
      </c>
      <c r="AZ64" s="7"/>
      <c r="BA64" s="6" t="str">
        <f>IF((D64+J64+P64+V64+AB64+AH64+AN64+AT64)*14=0,"",(D64+J64+P64+V64+AB64+AH64+AN64+AT64)*14)</f>
        <v/>
      </c>
      <c r="BB64" s="8">
        <f t="shared" ref="BB64" si="186">IF(F64+L64+R64+X64+AD64+AJ64+AP64+AV64=0,"",F64+L64+R64+X64+AD64+AJ64+AP64+AV64)</f>
        <v>2</v>
      </c>
      <c r="BC64" s="6">
        <f>IF((L64+F64+R64+X64+AD64+AJ64+AP64+AV64)*14=0,"",(L64+F64+R64+X64+AD64+AJ64+AP64+AV64)*14)</f>
        <v>28</v>
      </c>
      <c r="BD64" s="8">
        <f t="shared" ref="BD64" si="187">IF(N64+H64+T64+Z64+AF64+AL64+AR64+AX64=0,"",N64+H64+T64+Z64+AF64+AL64+AR64+AX64)</f>
        <v>8</v>
      </c>
      <c r="BE64" s="9">
        <f t="shared" ref="BE64" si="188">IF(D64+F64+L64+J64+P64+R64+V64+X64+AB64+AD64+AH64+AJ64+AN64+AP64+AT64+AV64=0,"",D64+F64+L64+J64+P64+R64+V64+X64+AB64+AD64+AH64+AJ64+AN64+AP64+AT64+AV64)</f>
        <v>2</v>
      </c>
      <c r="BF64" s="297" t="s">
        <v>188</v>
      </c>
      <c r="BG64" s="245" t="s">
        <v>197</v>
      </c>
    </row>
    <row r="65" spans="1:59" ht="15.75" customHeight="1" thickBot="1" x14ac:dyDescent="0.3">
      <c r="A65" s="96"/>
      <c r="B65" s="53" t="s">
        <v>31</v>
      </c>
      <c r="C65" s="97"/>
      <c r="D65" s="102"/>
      <c r="E65" s="6" t="str">
        <f>IF(D65*14=0,"",D65*14)</f>
        <v/>
      </c>
      <c r="F65" s="102"/>
      <c r="G65" s="6" t="str">
        <f>IF(F65*14=0,"",F65*14)</f>
        <v/>
      </c>
      <c r="H65" s="102"/>
      <c r="I65" s="103"/>
      <c r="J65" s="56"/>
      <c r="K65" s="6" t="str">
        <f>IF(J65*14=0,"",J65*14)</f>
        <v/>
      </c>
      <c r="L65" s="55"/>
      <c r="M65" s="6" t="str">
        <f>IF(L65*14=0,"",L65*14)</f>
        <v/>
      </c>
      <c r="N65" s="55"/>
      <c r="O65" s="59"/>
      <c r="P65" s="55"/>
      <c r="Q65" s="6" t="str">
        <f>IF(P65*14=0,"",P65*14)</f>
        <v/>
      </c>
      <c r="R65" s="55"/>
      <c r="S65" s="6" t="str">
        <f>IF(R65*14=0,"",R65*14)</f>
        <v/>
      </c>
      <c r="T65" s="55"/>
      <c r="U65" s="58"/>
      <c r="V65" s="56"/>
      <c r="W65" s="6" t="str">
        <f>IF(V65*14=0,"",V65*14)</f>
        <v/>
      </c>
      <c r="X65" s="55"/>
      <c r="Y65" s="6" t="str">
        <f>IF(X65*14=0,"",X65*14)</f>
        <v/>
      </c>
      <c r="Z65" s="55"/>
      <c r="AA65" s="59"/>
      <c r="AB65" s="55"/>
      <c r="AC65" s="6" t="str">
        <f>IF(AB65*14=0,"",AB65*14)</f>
        <v/>
      </c>
      <c r="AD65" s="55"/>
      <c r="AE65" s="6" t="str">
        <f>IF(AD65*14=0,"",AD65*14)</f>
        <v/>
      </c>
      <c r="AF65" s="55"/>
      <c r="AG65" s="58"/>
      <c r="AH65" s="56"/>
      <c r="AI65" s="6" t="str">
        <f>IF(AH65*14=0,"",AH65*14)</f>
        <v/>
      </c>
      <c r="AJ65" s="55"/>
      <c r="AK65" s="6" t="str">
        <f>IF(AJ65*14=0,"",AJ65*14)</f>
        <v/>
      </c>
      <c r="AL65" s="55"/>
      <c r="AM65" s="59"/>
      <c r="AN65" s="56"/>
      <c r="AO65" s="6" t="str">
        <f>IF(AN65*14=0,"",AN65*14)</f>
        <v/>
      </c>
      <c r="AP65" s="57"/>
      <c r="AQ65" s="6" t="str">
        <f>IF(AP65*14=0,"",AP65*14)</f>
        <v/>
      </c>
      <c r="AR65" s="57"/>
      <c r="AS65" s="60"/>
      <c r="AT65" s="55"/>
      <c r="AU65" s="6" t="str">
        <f>IF(AT65*14=0,"",AT65*14)</f>
        <v/>
      </c>
      <c r="AV65" s="55"/>
      <c r="AW65" s="6" t="str">
        <f>IF(AV65*14=0,"",AV65*14)</f>
        <v/>
      </c>
      <c r="AX65" s="55"/>
      <c r="AY65" s="55"/>
      <c r="AZ65" s="7"/>
      <c r="BA65" s="6" t="str">
        <f>IF((D65+J65+P65+V65+AB65+AH65+AN65+AT65)*14=0,"",(D65+J65+P65+V65+AB65+AH65+AN65+AT65)*14)</f>
        <v/>
      </c>
      <c r="BB65" s="8"/>
      <c r="BC65" s="6" t="str">
        <f>IF((L65+F65+R65+X65+AD65+AJ65+AP65+AV65)*14=0,"",(L65+F65+R65+X65+AD65+AJ65+AP65+AV65)*14)</f>
        <v/>
      </c>
      <c r="BD65" s="61"/>
      <c r="BE65" s="9"/>
      <c r="BF65" s="297"/>
      <c r="BG65" s="186"/>
    </row>
    <row r="66" spans="1:59" s="25" customFormat="1" ht="21.95" customHeight="1" thickBot="1" x14ac:dyDescent="0.3">
      <c r="A66" s="19"/>
      <c r="B66" s="20"/>
      <c r="C66" s="21" t="s">
        <v>55</v>
      </c>
      <c r="D66" s="22">
        <f>SUM(D64:D65)</f>
        <v>0</v>
      </c>
      <c r="E66" s="22">
        <f>SUM(E64:E65)</f>
        <v>0</v>
      </c>
      <c r="F66" s="22">
        <f>SUM(F64:F65)</f>
        <v>0</v>
      </c>
      <c r="G66" s="22">
        <f>SUM(G64:G65)</f>
        <v>0</v>
      </c>
      <c r="H66" s="22">
        <f>SUM(H64:H65)</f>
        <v>0</v>
      </c>
      <c r="I66" s="193" t="s">
        <v>17</v>
      </c>
      <c r="J66" s="75">
        <f>SUM(J64:J65)</f>
        <v>0</v>
      </c>
      <c r="K66" s="22">
        <f>SUM(K64:K65)</f>
        <v>0</v>
      </c>
      <c r="L66" s="22">
        <f>SUM(L64:L65)</f>
        <v>0</v>
      </c>
      <c r="M66" s="22">
        <f>SUM(M64:M65)</f>
        <v>0</v>
      </c>
      <c r="N66" s="22">
        <f>SUM(N64:N65)</f>
        <v>0</v>
      </c>
      <c r="O66" s="193" t="s">
        <v>17</v>
      </c>
      <c r="P66" s="22">
        <f>SUM(P64:P65)</f>
        <v>0</v>
      </c>
      <c r="Q66" s="22">
        <f>SUM(Q64:Q65)</f>
        <v>0</v>
      </c>
      <c r="R66" s="22">
        <f>SUM(R64:R65)</f>
        <v>0</v>
      </c>
      <c r="S66" s="22">
        <f>SUM(S64:S65)</f>
        <v>0</v>
      </c>
      <c r="T66" s="22">
        <f>SUM(T64:T65)</f>
        <v>0</v>
      </c>
      <c r="U66" s="193" t="s">
        <v>17</v>
      </c>
      <c r="V66" s="75">
        <f>SUM(V64:V65)</f>
        <v>0</v>
      </c>
      <c r="W66" s="22">
        <f>SUM(W64:W65)</f>
        <v>0</v>
      </c>
      <c r="X66" s="22">
        <f>SUM(X64:X65)</f>
        <v>0</v>
      </c>
      <c r="Y66" s="22">
        <f>SUM(Y64:Y65)</f>
        <v>0</v>
      </c>
      <c r="Z66" s="22">
        <f>SUM(Z64:Z65)</f>
        <v>0</v>
      </c>
      <c r="AA66" s="193" t="s">
        <v>17</v>
      </c>
      <c r="AB66" s="22">
        <f>SUM(AB64:AB65)</f>
        <v>0</v>
      </c>
      <c r="AC66" s="22">
        <f>SUM(AC64:AC65)</f>
        <v>0</v>
      </c>
      <c r="AD66" s="22">
        <f>SUM(AD64:AD65)</f>
        <v>0</v>
      </c>
      <c r="AE66" s="22">
        <f>SUM(AE64:AE65)</f>
        <v>0</v>
      </c>
      <c r="AF66" s="22">
        <f>SUM(AF64:AF65)</f>
        <v>0</v>
      </c>
      <c r="AG66" s="193" t="s">
        <v>17</v>
      </c>
      <c r="AH66" s="22">
        <f>SUM(AH64:AH65)</f>
        <v>0</v>
      </c>
      <c r="AI66" s="22">
        <f>SUM(AI64:AI65)</f>
        <v>0</v>
      </c>
      <c r="AJ66" s="22">
        <f>SUM(AJ64:AJ65)</f>
        <v>0</v>
      </c>
      <c r="AK66" s="22">
        <f>SUM(AK64:AK65)</f>
        <v>0</v>
      </c>
      <c r="AL66" s="22">
        <f>SUM(AL64:AL65)</f>
        <v>0</v>
      </c>
      <c r="AM66" s="193" t="s">
        <v>17</v>
      </c>
      <c r="AN66" s="22">
        <f>SUM(AN64:AN65)</f>
        <v>0</v>
      </c>
      <c r="AO66" s="22">
        <f>SUM(AO64:AO65)</f>
        <v>0</v>
      </c>
      <c r="AP66" s="22">
        <f>SUM(AP64:AP65)</f>
        <v>0</v>
      </c>
      <c r="AQ66" s="22">
        <f>SUM(AQ64:AQ65)</f>
        <v>0</v>
      </c>
      <c r="AR66" s="22">
        <f>SUM(AR64:AR65)</f>
        <v>0</v>
      </c>
      <c r="AS66" s="193" t="s">
        <v>17</v>
      </c>
      <c r="AT66" s="22">
        <f>SUM(AT64:AT65)</f>
        <v>0</v>
      </c>
      <c r="AU66" s="22">
        <f>SUM(AU64:AU65)</f>
        <v>0</v>
      </c>
      <c r="AV66" s="22">
        <f>SUM(AV64:AV65)</f>
        <v>2</v>
      </c>
      <c r="AW66" s="22">
        <f>SUM(AW64:AW65)</f>
        <v>28</v>
      </c>
      <c r="AX66" s="22">
        <f>SUM(AX64:AX65)</f>
        <v>8</v>
      </c>
      <c r="AY66" s="193" t="s">
        <v>17</v>
      </c>
      <c r="AZ66" s="77">
        <f t="shared" ref="AZ66:BE66" si="189">SUM(AZ64:AZ65)</f>
        <v>0</v>
      </c>
      <c r="BA66" s="22">
        <f t="shared" si="189"/>
        <v>0</v>
      </c>
      <c r="BB66" s="22">
        <f t="shared" si="189"/>
        <v>2</v>
      </c>
      <c r="BC66" s="22">
        <f t="shared" si="189"/>
        <v>28</v>
      </c>
      <c r="BD66" s="22">
        <f t="shared" si="189"/>
        <v>8</v>
      </c>
      <c r="BE66" s="99">
        <f t="shared" si="189"/>
        <v>2</v>
      </c>
      <c r="BF66" s="297"/>
      <c r="BG66" s="186"/>
    </row>
    <row r="67" spans="1:59" ht="21.95" customHeight="1" thickBot="1" x14ac:dyDescent="0.3">
      <c r="A67" s="23"/>
      <c r="B67" s="24"/>
      <c r="C67" s="204" t="s">
        <v>27</v>
      </c>
      <c r="D67" s="205">
        <f>D57+D62+D66</f>
        <v>0</v>
      </c>
      <c r="E67" s="205">
        <f>E57+E62+E66</f>
        <v>0</v>
      </c>
      <c r="F67" s="205">
        <f>F57+F62+F66</f>
        <v>30</v>
      </c>
      <c r="G67" s="205">
        <f>G57+G62+G66</f>
        <v>600</v>
      </c>
      <c r="H67" s="205">
        <f>H57+H66</f>
        <v>27</v>
      </c>
      <c r="I67" s="206" t="s">
        <v>17</v>
      </c>
      <c r="J67" s="205">
        <f>J57+J62+J66</f>
        <v>16</v>
      </c>
      <c r="K67" s="205">
        <f>K57+K62+K66</f>
        <v>224</v>
      </c>
      <c r="L67" s="205">
        <f>L57+L62+L66</f>
        <v>16</v>
      </c>
      <c r="M67" s="205">
        <f>M57+M62+M66</f>
        <v>224</v>
      </c>
      <c r="N67" s="205">
        <f>N57+N66</f>
        <v>31</v>
      </c>
      <c r="O67" s="206" t="s">
        <v>17</v>
      </c>
      <c r="P67" s="205">
        <f>P57+P62+P66</f>
        <v>10</v>
      </c>
      <c r="Q67" s="205">
        <f>Q57+Q62+Q66</f>
        <v>140</v>
      </c>
      <c r="R67" s="205">
        <f>R57+R62+R66</f>
        <v>21</v>
      </c>
      <c r="S67" s="205">
        <f>S57+S62+S66</f>
        <v>304</v>
      </c>
      <c r="T67" s="205">
        <f>T57+T66</f>
        <v>29</v>
      </c>
      <c r="U67" s="206" t="s">
        <v>17</v>
      </c>
      <c r="V67" s="205">
        <f>V57+V62+V66</f>
        <v>12</v>
      </c>
      <c r="W67" s="205">
        <f>W57+W62+W66</f>
        <v>168</v>
      </c>
      <c r="X67" s="205">
        <f>X57+X62+X66</f>
        <v>20</v>
      </c>
      <c r="Y67" s="205">
        <f>Y57+Y62+Y66</f>
        <v>280</v>
      </c>
      <c r="Z67" s="205">
        <f>Z57+Z66</f>
        <v>31</v>
      </c>
      <c r="AA67" s="206" t="s">
        <v>17</v>
      </c>
      <c r="AB67" s="205">
        <f>AB57+AB62+AB66</f>
        <v>3</v>
      </c>
      <c r="AC67" s="205">
        <f>AC57+AC62+AC66</f>
        <v>42</v>
      </c>
      <c r="AD67" s="205">
        <f>AD57+AD62+AD66</f>
        <v>5</v>
      </c>
      <c r="AE67" s="205">
        <f>AE57+AE62+AE66</f>
        <v>70</v>
      </c>
      <c r="AF67" s="205">
        <f>AF57+AF66</f>
        <v>8</v>
      </c>
      <c r="AG67" s="206" t="s">
        <v>17</v>
      </c>
      <c r="AH67" s="205">
        <f>AH57+AH62+AH66</f>
        <v>2</v>
      </c>
      <c r="AI67" s="205">
        <f>AI57+AI62+AI66</f>
        <v>28</v>
      </c>
      <c r="AJ67" s="205">
        <f>AJ57+AJ62+AJ66</f>
        <v>8</v>
      </c>
      <c r="AK67" s="205">
        <f>AK57+AK62+AK66</f>
        <v>116</v>
      </c>
      <c r="AL67" s="205">
        <f>AL57+AL66</f>
        <v>10</v>
      </c>
      <c r="AM67" s="206" t="s">
        <v>17</v>
      </c>
      <c r="AN67" s="205">
        <f>AN57+AN62+AN66</f>
        <v>0</v>
      </c>
      <c r="AO67" s="205">
        <f>AO57+AO62+AO66</f>
        <v>0</v>
      </c>
      <c r="AP67" s="205">
        <f>AP57+AP62+AP66</f>
        <v>6</v>
      </c>
      <c r="AQ67" s="205">
        <f>AQ57+AQ62+AQ66</f>
        <v>88</v>
      </c>
      <c r="AR67" s="205">
        <f>AR57+AR66</f>
        <v>6</v>
      </c>
      <c r="AS67" s="206" t="s">
        <v>17</v>
      </c>
      <c r="AT67" s="205">
        <f>AT57+AT62+AT66</f>
        <v>0</v>
      </c>
      <c r="AU67" s="205">
        <f>AU57+AU62+AU66</f>
        <v>0</v>
      </c>
      <c r="AV67" s="205">
        <f>AV57+AV62+AV66</f>
        <v>16</v>
      </c>
      <c r="AW67" s="205">
        <f>AW57+AW62+AW66</f>
        <v>236</v>
      </c>
      <c r="AX67" s="205">
        <f>AX57+AX66</f>
        <v>16</v>
      </c>
      <c r="AY67" s="206" t="s">
        <v>17</v>
      </c>
      <c r="AZ67" s="205">
        <f>AZ57+AZ62+AZ66</f>
        <v>43</v>
      </c>
      <c r="BA67" s="205">
        <f>BA57+BA62+BA66</f>
        <v>602</v>
      </c>
      <c r="BB67" s="205">
        <f>BB57+BB62+BB66</f>
        <v>120</v>
      </c>
      <c r="BC67" s="205">
        <f>BC57+BC62+BC66</f>
        <v>1700</v>
      </c>
      <c r="BD67" s="205">
        <f>BD57+BD66</f>
        <v>156</v>
      </c>
      <c r="BE67" s="207">
        <f>BE57+BE62+BE66</f>
        <v>161</v>
      </c>
      <c r="BF67" s="297"/>
      <c r="BG67" s="186"/>
    </row>
    <row r="68" spans="1:59" ht="15.75" customHeight="1" thickBot="1" x14ac:dyDescent="0.25">
      <c r="A68" s="386"/>
      <c r="B68" s="387"/>
      <c r="C68" s="387"/>
      <c r="D68" s="387"/>
      <c r="E68" s="387"/>
      <c r="F68" s="387"/>
      <c r="G68" s="387"/>
      <c r="H68" s="387"/>
      <c r="I68" s="387"/>
      <c r="J68" s="387"/>
      <c r="K68" s="387"/>
      <c r="L68" s="387"/>
      <c r="M68" s="387"/>
      <c r="N68" s="387"/>
      <c r="O68" s="387"/>
      <c r="P68" s="387"/>
      <c r="Q68" s="387"/>
      <c r="R68" s="387"/>
      <c r="S68" s="387"/>
      <c r="T68" s="387"/>
      <c r="U68" s="387"/>
      <c r="V68" s="387"/>
      <c r="W68" s="387"/>
      <c r="X68" s="387"/>
      <c r="Y68" s="387"/>
      <c r="Z68" s="387"/>
      <c r="AA68" s="387"/>
      <c r="AB68" s="387"/>
      <c r="AC68" s="387"/>
      <c r="AD68" s="387"/>
      <c r="AE68" s="387"/>
      <c r="AF68" s="387"/>
      <c r="AG68" s="387"/>
      <c r="AH68" s="387"/>
      <c r="AI68" s="387"/>
      <c r="AJ68" s="387"/>
      <c r="AK68" s="387"/>
      <c r="AL68" s="387"/>
      <c r="AM68" s="387"/>
      <c r="AN68" s="387"/>
      <c r="AO68" s="387"/>
      <c r="AP68" s="387"/>
      <c r="AQ68" s="387"/>
      <c r="AR68" s="387"/>
      <c r="AS68" s="387"/>
      <c r="AT68" s="387"/>
      <c r="AU68" s="387"/>
      <c r="AV68" s="387"/>
      <c r="AW68" s="387"/>
      <c r="AX68" s="387"/>
      <c r="AY68" s="387"/>
      <c r="AZ68" s="387"/>
      <c r="BA68" s="387"/>
      <c r="BB68" s="387"/>
      <c r="BC68" s="387"/>
      <c r="BD68" s="387"/>
      <c r="BE68" s="388"/>
      <c r="BF68" s="297"/>
      <c r="BG68" s="186"/>
    </row>
    <row r="69" spans="1:59" s="26" customFormat="1" ht="15.75" customHeight="1" thickBot="1" x14ac:dyDescent="0.35">
      <c r="A69" s="180"/>
      <c r="B69" s="13"/>
      <c r="C69" s="179" t="s">
        <v>49</v>
      </c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389"/>
      <c r="Q69" s="389"/>
      <c r="R69" s="389"/>
      <c r="S69" s="389"/>
      <c r="T69" s="389"/>
      <c r="U69" s="389"/>
      <c r="V69" s="389"/>
      <c r="W69" s="389"/>
      <c r="X69" s="389"/>
      <c r="Y69" s="389"/>
      <c r="Z69" s="389"/>
      <c r="AA69" s="389"/>
      <c r="AB69" s="389"/>
      <c r="AC69" s="389"/>
      <c r="AD69" s="389"/>
      <c r="AE69" s="389"/>
      <c r="AF69" s="389"/>
      <c r="AG69" s="389"/>
      <c r="AH69" s="389"/>
      <c r="AI69" s="389"/>
      <c r="AJ69" s="389"/>
      <c r="AK69" s="389"/>
      <c r="AL69" s="389"/>
      <c r="AM69" s="389"/>
      <c r="AN69" s="389"/>
      <c r="AO69" s="389"/>
      <c r="AP69" s="389"/>
      <c r="AQ69" s="389"/>
      <c r="AR69" s="389"/>
      <c r="AS69" s="389"/>
      <c r="AT69" s="389"/>
      <c r="AU69" s="389"/>
      <c r="AV69" s="389"/>
      <c r="AW69" s="389"/>
      <c r="AX69" s="389"/>
      <c r="AY69" s="389"/>
      <c r="AZ69" s="78"/>
      <c r="BA69" s="79"/>
      <c r="BB69" s="79"/>
      <c r="BC69" s="79"/>
      <c r="BD69" s="79"/>
      <c r="BE69" s="203"/>
      <c r="BF69" s="297"/>
      <c r="BG69" s="186"/>
    </row>
    <row r="70" spans="1:59" s="91" customFormat="1" ht="15.75" customHeight="1" thickTop="1" x14ac:dyDescent="0.25">
      <c r="A70" s="100" t="s">
        <v>118</v>
      </c>
      <c r="B70" s="276" t="s">
        <v>19</v>
      </c>
      <c r="C70" s="240" t="s">
        <v>109</v>
      </c>
      <c r="D70" s="209"/>
      <c r="E70" s="6" t="str">
        <f t="shared" ref="E70:E91" si="190">IF(D70*14=0,"",D70*14)</f>
        <v/>
      </c>
      <c r="F70" s="102"/>
      <c r="G70" s="6" t="str">
        <f t="shared" ref="G70:G91" si="191">IF(F70*14=0,"",F70*14)</f>
        <v/>
      </c>
      <c r="H70" s="102"/>
      <c r="I70" s="103"/>
      <c r="J70" s="56"/>
      <c r="K70" s="6" t="str">
        <f t="shared" ref="K70:K91" si="192">IF(J70*14=0,"",J70*14)</f>
        <v/>
      </c>
      <c r="L70" s="55"/>
      <c r="M70" s="6" t="str">
        <f t="shared" ref="M70:M91" si="193">IF(L70*14=0,"",L70*14)</f>
        <v/>
      </c>
      <c r="N70" s="55"/>
      <c r="O70" s="59"/>
      <c r="P70" s="55"/>
      <c r="Q70" s="6" t="str">
        <f t="shared" ref="Q70:Q104" si="194">IF(P70*14=0,"",P70*14)</f>
        <v/>
      </c>
      <c r="R70" s="55"/>
      <c r="S70" s="6" t="str">
        <f t="shared" ref="S70:S104" si="195">IF(R70*14=0,"",R70*14)</f>
        <v/>
      </c>
      <c r="T70" s="55"/>
      <c r="U70" s="58"/>
      <c r="V70" s="56"/>
      <c r="W70" s="6" t="str">
        <f t="shared" ref="W70:W91" si="196">IF(V70*14=0,"",V70*14)</f>
        <v/>
      </c>
      <c r="X70" s="55"/>
      <c r="Y70" s="6" t="str">
        <f t="shared" ref="Y70:Y91" si="197">IF(X70*14=0,"",X70*14)</f>
        <v/>
      </c>
      <c r="Z70" s="55"/>
      <c r="AA70" s="59"/>
      <c r="AB70" s="55">
        <v>1</v>
      </c>
      <c r="AC70" s="6">
        <f t="shared" ref="AC70:AC91" si="198">IF(AB70*14=0,"",AB70*14)</f>
        <v>14</v>
      </c>
      <c r="AD70" s="55">
        <v>1</v>
      </c>
      <c r="AE70" s="6">
        <f t="shared" ref="AE70:AE91" si="199">IF(AD70*14=0,"",AD70*14)</f>
        <v>14</v>
      </c>
      <c r="AF70" s="55">
        <v>2</v>
      </c>
      <c r="AG70" s="58" t="s">
        <v>75</v>
      </c>
      <c r="AH70" s="56"/>
      <c r="AI70" s="6" t="str">
        <f t="shared" ref="AI70:AI91" si="200">IF(AH70*14=0,"",AH70*14)</f>
        <v/>
      </c>
      <c r="AJ70" s="55"/>
      <c r="AK70" s="6" t="str">
        <f t="shared" ref="AK70:AK91" si="201">IF(AJ70*14=0,"",AJ70*14)</f>
        <v/>
      </c>
      <c r="AL70" s="55"/>
      <c r="AM70" s="59"/>
      <c r="AN70" s="56"/>
      <c r="AO70" s="6" t="str">
        <f t="shared" ref="AO70:AO91" si="202">IF(AN70*14=0,"",AN70*14)</f>
        <v/>
      </c>
      <c r="AP70" s="57"/>
      <c r="AQ70" s="6" t="str">
        <f t="shared" ref="AQ70:AQ91" si="203">IF(AP70*14=0,"",AP70*14)</f>
        <v/>
      </c>
      <c r="AR70" s="57"/>
      <c r="AS70" s="60"/>
      <c r="AT70" s="55"/>
      <c r="AU70" s="6" t="str">
        <f t="shared" ref="AU70:AU91" si="204">IF(AT70*14=0,"",AT70*14)</f>
        <v/>
      </c>
      <c r="AV70" s="55"/>
      <c r="AW70" s="6" t="str">
        <f t="shared" ref="AW70:AW91" si="205">IF(AV70*14=0,"",AV70*14)</f>
        <v/>
      </c>
      <c r="AX70" s="55"/>
      <c r="AY70" s="55"/>
      <c r="AZ70" s="404"/>
      <c r="BA70" s="404"/>
      <c r="BB70" s="404"/>
      <c r="BC70" s="404"/>
      <c r="BD70" s="405"/>
      <c r="BE70" s="405"/>
      <c r="BF70" s="296" t="s">
        <v>274</v>
      </c>
      <c r="BG70" s="245" t="s">
        <v>105</v>
      </c>
    </row>
    <row r="71" spans="1:59" s="91" customFormat="1" ht="15.75" customHeight="1" x14ac:dyDescent="0.25">
      <c r="A71" s="100" t="s">
        <v>119</v>
      </c>
      <c r="B71" s="53" t="s">
        <v>19</v>
      </c>
      <c r="C71" s="241" t="s">
        <v>110</v>
      </c>
      <c r="D71" s="209"/>
      <c r="E71" s="6" t="str">
        <f t="shared" si="190"/>
        <v/>
      </c>
      <c r="F71" s="102"/>
      <c r="G71" s="6" t="str">
        <f t="shared" si="191"/>
        <v/>
      </c>
      <c r="H71" s="102"/>
      <c r="I71" s="103"/>
      <c r="J71" s="56"/>
      <c r="K71" s="6" t="str">
        <f t="shared" si="192"/>
        <v/>
      </c>
      <c r="L71" s="55"/>
      <c r="M71" s="6" t="str">
        <f t="shared" si="193"/>
        <v/>
      </c>
      <c r="N71" s="55"/>
      <c r="O71" s="59"/>
      <c r="P71" s="55"/>
      <c r="Q71" s="6" t="str">
        <f t="shared" si="194"/>
        <v/>
      </c>
      <c r="R71" s="55"/>
      <c r="S71" s="6" t="str">
        <f t="shared" si="195"/>
        <v/>
      </c>
      <c r="T71" s="55"/>
      <c r="U71" s="58"/>
      <c r="V71" s="56"/>
      <c r="W71" s="6" t="str">
        <f t="shared" si="196"/>
        <v/>
      </c>
      <c r="X71" s="55"/>
      <c r="Y71" s="6" t="str">
        <f t="shared" si="197"/>
        <v/>
      </c>
      <c r="Z71" s="55"/>
      <c r="AA71" s="59"/>
      <c r="AB71" s="55">
        <v>1</v>
      </c>
      <c r="AC71" s="6">
        <f t="shared" si="198"/>
        <v>14</v>
      </c>
      <c r="AD71" s="55">
        <v>1</v>
      </c>
      <c r="AE71" s="6">
        <f t="shared" si="199"/>
        <v>14</v>
      </c>
      <c r="AF71" s="55">
        <v>2</v>
      </c>
      <c r="AG71" s="58" t="s">
        <v>75</v>
      </c>
      <c r="AH71" s="56"/>
      <c r="AI71" s="6" t="str">
        <f t="shared" si="200"/>
        <v/>
      </c>
      <c r="AJ71" s="55"/>
      <c r="AK71" s="6" t="str">
        <f t="shared" si="201"/>
        <v/>
      </c>
      <c r="AL71" s="55"/>
      <c r="AM71" s="59"/>
      <c r="AN71" s="56"/>
      <c r="AO71" s="6" t="str">
        <f t="shared" si="202"/>
        <v/>
      </c>
      <c r="AP71" s="57"/>
      <c r="AQ71" s="6" t="str">
        <f t="shared" si="203"/>
        <v/>
      </c>
      <c r="AR71" s="57"/>
      <c r="AS71" s="60"/>
      <c r="AT71" s="55"/>
      <c r="AU71" s="6" t="str">
        <f t="shared" si="204"/>
        <v/>
      </c>
      <c r="AV71" s="55"/>
      <c r="AW71" s="6" t="str">
        <f t="shared" si="205"/>
        <v/>
      </c>
      <c r="AX71" s="55"/>
      <c r="AY71" s="55"/>
      <c r="AZ71" s="401"/>
      <c r="BA71" s="402"/>
      <c r="BB71" s="402"/>
      <c r="BC71" s="403"/>
      <c r="BD71" s="409"/>
      <c r="BE71" s="410"/>
      <c r="BF71" s="296" t="s">
        <v>274</v>
      </c>
      <c r="BG71" s="245" t="s">
        <v>106</v>
      </c>
    </row>
    <row r="72" spans="1:59" s="91" customFormat="1" ht="15.75" customHeight="1" x14ac:dyDescent="0.25">
      <c r="A72" s="100" t="s">
        <v>120</v>
      </c>
      <c r="B72" s="277" t="s">
        <v>19</v>
      </c>
      <c r="C72" s="241" t="s">
        <v>111</v>
      </c>
      <c r="D72" s="209"/>
      <c r="E72" s="6" t="str">
        <f t="shared" si="190"/>
        <v/>
      </c>
      <c r="F72" s="102"/>
      <c r="G72" s="6" t="str">
        <f t="shared" si="191"/>
        <v/>
      </c>
      <c r="H72" s="102"/>
      <c r="I72" s="103"/>
      <c r="J72" s="56"/>
      <c r="K72" s="6" t="str">
        <f t="shared" si="192"/>
        <v/>
      </c>
      <c r="L72" s="55"/>
      <c r="M72" s="6" t="str">
        <f t="shared" si="193"/>
        <v/>
      </c>
      <c r="N72" s="55"/>
      <c r="O72" s="59"/>
      <c r="P72" s="55"/>
      <c r="Q72" s="6" t="str">
        <f t="shared" si="194"/>
        <v/>
      </c>
      <c r="R72" s="55"/>
      <c r="S72" s="6" t="str">
        <f t="shared" si="195"/>
        <v/>
      </c>
      <c r="T72" s="55"/>
      <c r="U72" s="58"/>
      <c r="V72" s="56"/>
      <c r="W72" s="6" t="str">
        <f t="shared" si="196"/>
        <v/>
      </c>
      <c r="X72" s="55"/>
      <c r="Y72" s="6" t="str">
        <f t="shared" si="197"/>
        <v/>
      </c>
      <c r="Z72" s="55"/>
      <c r="AA72" s="59"/>
      <c r="AB72" s="55"/>
      <c r="AC72" s="6" t="str">
        <f t="shared" si="198"/>
        <v/>
      </c>
      <c r="AD72" s="55"/>
      <c r="AE72" s="6" t="str">
        <f t="shared" si="199"/>
        <v/>
      </c>
      <c r="AF72" s="55"/>
      <c r="AG72" s="58"/>
      <c r="AH72" s="56">
        <v>1</v>
      </c>
      <c r="AI72" s="6">
        <f t="shared" si="200"/>
        <v>14</v>
      </c>
      <c r="AJ72" s="55">
        <v>1</v>
      </c>
      <c r="AK72" s="6">
        <f t="shared" si="201"/>
        <v>14</v>
      </c>
      <c r="AL72" s="55">
        <v>2</v>
      </c>
      <c r="AM72" s="59" t="s">
        <v>75</v>
      </c>
      <c r="AN72" s="56"/>
      <c r="AO72" s="6" t="str">
        <f t="shared" si="202"/>
        <v/>
      </c>
      <c r="AP72" s="57"/>
      <c r="AQ72" s="6" t="str">
        <f t="shared" si="203"/>
        <v/>
      </c>
      <c r="AR72" s="57"/>
      <c r="AS72" s="60"/>
      <c r="AT72" s="55"/>
      <c r="AU72" s="6" t="str">
        <f t="shared" si="204"/>
        <v/>
      </c>
      <c r="AV72" s="55"/>
      <c r="AW72" s="6" t="str">
        <f t="shared" si="205"/>
        <v/>
      </c>
      <c r="AX72" s="55"/>
      <c r="AY72" s="55"/>
      <c r="AZ72" s="401"/>
      <c r="BA72" s="402"/>
      <c r="BB72" s="402"/>
      <c r="BC72" s="403"/>
      <c r="BD72" s="407"/>
      <c r="BE72" s="408"/>
      <c r="BF72" s="296" t="s">
        <v>274</v>
      </c>
      <c r="BG72" s="245" t="s">
        <v>106</v>
      </c>
    </row>
    <row r="73" spans="1:59" s="91" customFormat="1" ht="15.6" customHeight="1" x14ac:dyDescent="0.25">
      <c r="A73" s="100" t="s">
        <v>121</v>
      </c>
      <c r="B73" s="53" t="s">
        <v>19</v>
      </c>
      <c r="C73" s="241" t="s">
        <v>112</v>
      </c>
      <c r="D73" s="209"/>
      <c r="E73" s="6" t="str">
        <f t="shared" si="190"/>
        <v/>
      </c>
      <c r="F73" s="102"/>
      <c r="G73" s="6" t="str">
        <f t="shared" si="191"/>
        <v/>
      </c>
      <c r="H73" s="102"/>
      <c r="I73" s="103"/>
      <c r="J73" s="56"/>
      <c r="K73" s="6" t="str">
        <f t="shared" si="192"/>
        <v/>
      </c>
      <c r="L73" s="55"/>
      <c r="M73" s="6" t="str">
        <f t="shared" si="193"/>
        <v/>
      </c>
      <c r="N73" s="55"/>
      <c r="O73" s="59"/>
      <c r="P73" s="55"/>
      <c r="Q73" s="6" t="str">
        <f t="shared" si="194"/>
        <v/>
      </c>
      <c r="R73" s="55"/>
      <c r="S73" s="6" t="str">
        <f t="shared" si="195"/>
        <v/>
      </c>
      <c r="T73" s="55"/>
      <c r="U73" s="58"/>
      <c r="V73" s="56"/>
      <c r="W73" s="6" t="str">
        <f t="shared" si="196"/>
        <v/>
      </c>
      <c r="X73" s="55"/>
      <c r="Y73" s="6" t="str">
        <f t="shared" si="197"/>
        <v/>
      </c>
      <c r="Z73" s="55"/>
      <c r="AA73" s="59"/>
      <c r="AB73" s="55"/>
      <c r="AC73" s="6" t="str">
        <f t="shared" si="198"/>
        <v/>
      </c>
      <c r="AD73" s="55"/>
      <c r="AE73" s="6" t="str">
        <f t="shared" si="199"/>
        <v/>
      </c>
      <c r="AF73" s="55"/>
      <c r="AG73" s="58"/>
      <c r="AH73" s="56">
        <v>1</v>
      </c>
      <c r="AI73" s="6">
        <f t="shared" si="200"/>
        <v>14</v>
      </c>
      <c r="AJ73" s="55">
        <v>1</v>
      </c>
      <c r="AK73" s="6">
        <f t="shared" si="201"/>
        <v>14</v>
      </c>
      <c r="AL73" s="55">
        <v>2</v>
      </c>
      <c r="AM73" s="59" t="s">
        <v>75</v>
      </c>
      <c r="AN73" s="56"/>
      <c r="AO73" s="6" t="str">
        <f t="shared" si="202"/>
        <v/>
      </c>
      <c r="AP73" s="57"/>
      <c r="AQ73" s="6" t="str">
        <f t="shared" si="203"/>
        <v/>
      </c>
      <c r="AR73" s="57"/>
      <c r="AS73" s="60"/>
      <c r="AT73" s="55"/>
      <c r="AU73" s="6" t="str">
        <f t="shared" si="204"/>
        <v/>
      </c>
      <c r="AV73" s="55"/>
      <c r="AW73" s="6" t="str">
        <f t="shared" si="205"/>
        <v/>
      </c>
      <c r="AX73" s="55"/>
      <c r="AY73" s="55"/>
      <c r="AZ73" s="406"/>
      <c r="BA73" s="406"/>
      <c r="BB73" s="406"/>
      <c r="BC73" s="406"/>
      <c r="BD73" s="417"/>
      <c r="BE73" s="417"/>
      <c r="BF73" s="296" t="s">
        <v>274</v>
      </c>
      <c r="BG73" s="245" t="s">
        <v>105</v>
      </c>
    </row>
    <row r="74" spans="1:59" s="91" customFormat="1" ht="15.75" customHeight="1" x14ac:dyDescent="0.25">
      <c r="A74" s="100" t="s">
        <v>122</v>
      </c>
      <c r="B74" s="53" t="s">
        <v>19</v>
      </c>
      <c r="C74" s="240" t="s">
        <v>113</v>
      </c>
      <c r="D74" s="209"/>
      <c r="E74" s="6" t="str">
        <f t="shared" si="190"/>
        <v/>
      </c>
      <c r="F74" s="102"/>
      <c r="G74" s="6" t="str">
        <f t="shared" si="191"/>
        <v/>
      </c>
      <c r="H74" s="102"/>
      <c r="I74" s="103"/>
      <c r="J74" s="56"/>
      <c r="K74" s="6" t="str">
        <f t="shared" si="192"/>
        <v/>
      </c>
      <c r="L74" s="55"/>
      <c r="M74" s="6" t="str">
        <f t="shared" si="193"/>
        <v/>
      </c>
      <c r="N74" s="55"/>
      <c r="O74" s="59"/>
      <c r="P74" s="55"/>
      <c r="Q74" s="6" t="str">
        <f t="shared" si="194"/>
        <v/>
      </c>
      <c r="R74" s="55"/>
      <c r="S74" s="6" t="str">
        <f t="shared" si="195"/>
        <v/>
      </c>
      <c r="T74" s="55"/>
      <c r="U74" s="58"/>
      <c r="V74" s="56"/>
      <c r="W74" s="6" t="str">
        <f t="shared" si="196"/>
        <v/>
      </c>
      <c r="X74" s="55"/>
      <c r="Y74" s="6" t="str">
        <f t="shared" si="197"/>
        <v/>
      </c>
      <c r="Z74" s="55"/>
      <c r="AA74" s="59"/>
      <c r="AB74" s="55"/>
      <c r="AC74" s="6" t="str">
        <f t="shared" si="198"/>
        <v/>
      </c>
      <c r="AD74" s="55"/>
      <c r="AE74" s="6" t="str">
        <f t="shared" si="199"/>
        <v/>
      </c>
      <c r="AF74" s="55"/>
      <c r="AG74" s="58"/>
      <c r="AH74" s="56">
        <v>1</v>
      </c>
      <c r="AI74" s="6">
        <f t="shared" si="200"/>
        <v>14</v>
      </c>
      <c r="AJ74" s="55">
        <v>1</v>
      </c>
      <c r="AK74" s="6">
        <f t="shared" si="201"/>
        <v>14</v>
      </c>
      <c r="AL74" s="55">
        <v>2</v>
      </c>
      <c r="AM74" s="59" t="s">
        <v>75</v>
      </c>
      <c r="AN74" s="56"/>
      <c r="AO74" s="6" t="str">
        <f t="shared" si="202"/>
        <v/>
      </c>
      <c r="AP74" s="57"/>
      <c r="AQ74" s="6" t="str">
        <f t="shared" si="203"/>
        <v/>
      </c>
      <c r="AR74" s="57"/>
      <c r="AS74" s="60"/>
      <c r="AT74" s="55"/>
      <c r="AU74" s="6" t="str">
        <f t="shared" si="204"/>
        <v/>
      </c>
      <c r="AV74" s="55"/>
      <c r="AW74" s="6" t="str">
        <f t="shared" si="205"/>
        <v/>
      </c>
      <c r="AX74" s="55"/>
      <c r="AY74" s="55"/>
      <c r="AZ74" s="375"/>
      <c r="BA74" s="376"/>
      <c r="BB74" s="376"/>
      <c r="BC74" s="377"/>
      <c r="BD74" s="378"/>
      <c r="BE74" s="379"/>
      <c r="BF74" s="296" t="s">
        <v>274</v>
      </c>
      <c r="BG74" s="245" t="s">
        <v>105</v>
      </c>
    </row>
    <row r="75" spans="1:59" s="91" customFormat="1" ht="15.75" customHeight="1" x14ac:dyDescent="0.25">
      <c r="A75" s="100" t="s">
        <v>123</v>
      </c>
      <c r="B75" s="53" t="s">
        <v>19</v>
      </c>
      <c r="C75" s="241" t="s">
        <v>114</v>
      </c>
      <c r="D75" s="209"/>
      <c r="E75" s="6" t="str">
        <f t="shared" si="190"/>
        <v/>
      </c>
      <c r="F75" s="102"/>
      <c r="G75" s="6" t="str">
        <f t="shared" si="191"/>
        <v/>
      </c>
      <c r="H75" s="102"/>
      <c r="I75" s="103"/>
      <c r="J75" s="56"/>
      <c r="K75" s="6" t="str">
        <f t="shared" si="192"/>
        <v/>
      </c>
      <c r="L75" s="55"/>
      <c r="M75" s="6" t="str">
        <f t="shared" si="193"/>
        <v/>
      </c>
      <c r="N75" s="55"/>
      <c r="O75" s="59"/>
      <c r="P75" s="55"/>
      <c r="Q75" s="6" t="str">
        <f t="shared" si="194"/>
        <v/>
      </c>
      <c r="R75" s="55"/>
      <c r="S75" s="6" t="str">
        <f t="shared" si="195"/>
        <v/>
      </c>
      <c r="T75" s="55"/>
      <c r="U75" s="58"/>
      <c r="V75" s="56"/>
      <c r="W75" s="6" t="str">
        <f t="shared" si="196"/>
        <v/>
      </c>
      <c r="X75" s="55"/>
      <c r="Y75" s="6" t="str">
        <f t="shared" si="197"/>
        <v/>
      </c>
      <c r="Z75" s="55"/>
      <c r="AA75" s="59"/>
      <c r="AB75" s="55"/>
      <c r="AC75" s="6" t="str">
        <f t="shared" si="198"/>
        <v/>
      </c>
      <c r="AD75" s="55"/>
      <c r="AE75" s="6" t="str">
        <f t="shared" si="199"/>
        <v/>
      </c>
      <c r="AF75" s="55"/>
      <c r="AG75" s="58"/>
      <c r="AH75" s="56">
        <v>1</v>
      </c>
      <c r="AI75" s="6">
        <f t="shared" si="200"/>
        <v>14</v>
      </c>
      <c r="AJ75" s="55">
        <v>1</v>
      </c>
      <c r="AK75" s="6">
        <f t="shared" si="201"/>
        <v>14</v>
      </c>
      <c r="AL75" s="55">
        <v>2</v>
      </c>
      <c r="AM75" s="59" t="s">
        <v>75</v>
      </c>
      <c r="AN75" s="56"/>
      <c r="AO75" s="6" t="str">
        <f t="shared" si="202"/>
        <v/>
      </c>
      <c r="AP75" s="57"/>
      <c r="AQ75" s="6" t="str">
        <f t="shared" si="203"/>
        <v/>
      </c>
      <c r="AR75" s="57"/>
      <c r="AS75" s="60"/>
      <c r="AT75" s="55"/>
      <c r="AU75" s="6" t="str">
        <f t="shared" si="204"/>
        <v/>
      </c>
      <c r="AV75" s="55"/>
      <c r="AW75" s="6" t="str">
        <f t="shared" si="205"/>
        <v/>
      </c>
      <c r="AX75" s="55"/>
      <c r="AY75" s="55"/>
      <c r="AZ75" s="375"/>
      <c r="BA75" s="376"/>
      <c r="BB75" s="376"/>
      <c r="BC75" s="377"/>
      <c r="BD75" s="378"/>
      <c r="BE75" s="379"/>
      <c r="BF75" s="296" t="s">
        <v>274</v>
      </c>
      <c r="BG75" s="245" t="s">
        <v>106</v>
      </c>
    </row>
    <row r="76" spans="1:59" s="91" customFormat="1" ht="15.75" customHeight="1" x14ac:dyDescent="0.25">
      <c r="A76" s="100" t="s">
        <v>125</v>
      </c>
      <c r="B76" s="53" t="s">
        <v>19</v>
      </c>
      <c r="C76" s="242" t="s">
        <v>124</v>
      </c>
      <c r="D76" s="209"/>
      <c r="E76" s="6" t="str">
        <f t="shared" si="190"/>
        <v/>
      </c>
      <c r="F76" s="102"/>
      <c r="G76" s="6" t="str">
        <f t="shared" si="191"/>
        <v/>
      </c>
      <c r="H76" s="102"/>
      <c r="I76" s="103"/>
      <c r="J76" s="56"/>
      <c r="K76" s="6" t="str">
        <f t="shared" si="192"/>
        <v/>
      </c>
      <c r="L76" s="55"/>
      <c r="M76" s="6" t="str">
        <f t="shared" si="193"/>
        <v/>
      </c>
      <c r="N76" s="55"/>
      <c r="O76" s="59"/>
      <c r="P76" s="55"/>
      <c r="Q76" s="6" t="str">
        <f t="shared" si="194"/>
        <v/>
      </c>
      <c r="R76" s="55"/>
      <c r="S76" s="6" t="str">
        <f t="shared" si="195"/>
        <v/>
      </c>
      <c r="T76" s="55"/>
      <c r="U76" s="58"/>
      <c r="V76" s="56"/>
      <c r="W76" s="6" t="str">
        <f t="shared" si="196"/>
        <v/>
      </c>
      <c r="X76" s="55"/>
      <c r="Y76" s="6" t="str">
        <f t="shared" si="197"/>
        <v/>
      </c>
      <c r="Z76" s="55"/>
      <c r="AA76" s="59"/>
      <c r="AB76" s="55"/>
      <c r="AC76" s="6" t="str">
        <f t="shared" si="198"/>
        <v/>
      </c>
      <c r="AD76" s="55"/>
      <c r="AE76" s="6" t="str">
        <f t="shared" si="199"/>
        <v/>
      </c>
      <c r="AF76" s="55"/>
      <c r="AG76" s="58"/>
      <c r="AH76" s="56"/>
      <c r="AI76" s="6" t="str">
        <f t="shared" si="200"/>
        <v/>
      </c>
      <c r="AJ76" s="55"/>
      <c r="AK76" s="6" t="str">
        <f t="shared" si="201"/>
        <v/>
      </c>
      <c r="AL76" s="55"/>
      <c r="AM76" s="59"/>
      <c r="AN76" s="56">
        <v>1</v>
      </c>
      <c r="AO76" s="6">
        <f t="shared" si="202"/>
        <v>14</v>
      </c>
      <c r="AP76" s="57">
        <v>1</v>
      </c>
      <c r="AQ76" s="6">
        <f t="shared" si="203"/>
        <v>14</v>
      </c>
      <c r="AR76" s="57">
        <v>2</v>
      </c>
      <c r="AS76" s="60" t="s">
        <v>75</v>
      </c>
      <c r="AT76" s="55"/>
      <c r="AU76" s="6" t="str">
        <f t="shared" si="204"/>
        <v/>
      </c>
      <c r="AV76" s="55"/>
      <c r="AW76" s="6" t="str">
        <f t="shared" si="205"/>
        <v/>
      </c>
      <c r="AX76" s="55"/>
      <c r="AY76" s="55"/>
      <c r="AZ76" s="375"/>
      <c r="BA76" s="376"/>
      <c r="BB76" s="376"/>
      <c r="BC76" s="377"/>
      <c r="BD76" s="378"/>
      <c r="BE76" s="379"/>
      <c r="BF76" s="296" t="s">
        <v>274</v>
      </c>
      <c r="BG76" s="359" t="s">
        <v>107</v>
      </c>
    </row>
    <row r="77" spans="1:59" s="91" customFormat="1" x14ac:dyDescent="0.25">
      <c r="A77" s="100" t="s">
        <v>127</v>
      </c>
      <c r="B77" s="53" t="s">
        <v>19</v>
      </c>
      <c r="C77" s="242" t="s">
        <v>126</v>
      </c>
      <c r="D77" s="209"/>
      <c r="E77" s="6" t="str">
        <f t="shared" si="190"/>
        <v/>
      </c>
      <c r="F77" s="102"/>
      <c r="G77" s="6" t="str">
        <f t="shared" si="191"/>
        <v/>
      </c>
      <c r="H77" s="102"/>
      <c r="I77" s="103"/>
      <c r="J77" s="56"/>
      <c r="K77" s="6" t="str">
        <f t="shared" si="192"/>
        <v/>
      </c>
      <c r="L77" s="55"/>
      <c r="M77" s="6" t="str">
        <f t="shared" si="193"/>
        <v/>
      </c>
      <c r="N77" s="55"/>
      <c r="O77" s="59"/>
      <c r="P77" s="55"/>
      <c r="Q77" s="6" t="str">
        <f t="shared" si="194"/>
        <v/>
      </c>
      <c r="R77" s="55"/>
      <c r="S77" s="6" t="str">
        <f t="shared" si="195"/>
        <v/>
      </c>
      <c r="T77" s="55"/>
      <c r="U77" s="58"/>
      <c r="V77" s="56"/>
      <c r="W77" s="6" t="str">
        <f t="shared" si="196"/>
        <v/>
      </c>
      <c r="X77" s="55"/>
      <c r="Y77" s="6" t="str">
        <f t="shared" si="197"/>
        <v/>
      </c>
      <c r="Z77" s="55"/>
      <c r="AA77" s="59"/>
      <c r="AB77" s="55"/>
      <c r="AC77" s="6" t="str">
        <f t="shared" si="198"/>
        <v/>
      </c>
      <c r="AD77" s="55"/>
      <c r="AE77" s="6" t="str">
        <f t="shared" si="199"/>
        <v/>
      </c>
      <c r="AF77" s="55"/>
      <c r="AG77" s="58"/>
      <c r="AH77" s="56"/>
      <c r="AI77" s="6" t="str">
        <f t="shared" si="200"/>
        <v/>
      </c>
      <c r="AJ77" s="55"/>
      <c r="AK77" s="6" t="str">
        <f t="shared" si="201"/>
        <v/>
      </c>
      <c r="AL77" s="55"/>
      <c r="AM77" s="59"/>
      <c r="AN77" s="56">
        <v>1</v>
      </c>
      <c r="AO77" s="6">
        <f t="shared" si="202"/>
        <v>14</v>
      </c>
      <c r="AP77" s="57">
        <v>1</v>
      </c>
      <c r="AQ77" s="6">
        <f t="shared" si="203"/>
        <v>14</v>
      </c>
      <c r="AR77" s="57">
        <v>2</v>
      </c>
      <c r="AS77" s="60" t="s">
        <v>75</v>
      </c>
      <c r="AT77" s="55"/>
      <c r="AU77" s="6" t="str">
        <f t="shared" si="204"/>
        <v/>
      </c>
      <c r="AV77" s="55"/>
      <c r="AW77" s="6" t="str">
        <f t="shared" si="205"/>
        <v/>
      </c>
      <c r="AX77" s="55"/>
      <c r="AY77" s="55"/>
      <c r="AZ77" s="375"/>
      <c r="BA77" s="376"/>
      <c r="BB77" s="376"/>
      <c r="BC77" s="377"/>
      <c r="BD77" s="378"/>
      <c r="BE77" s="379"/>
      <c r="BF77" s="296" t="s">
        <v>274</v>
      </c>
      <c r="BG77" s="245" t="s">
        <v>105</v>
      </c>
    </row>
    <row r="78" spans="1:59" s="91" customFormat="1" x14ac:dyDescent="0.25">
      <c r="A78" s="100" t="s">
        <v>129</v>
      </c>
      <c r="B78" s="278" t="s">
        <v>19</v>
      </c>
      <c r="C78" s="242" t="s">
        <v>128</v>
      </c>
      <c r="D78" s="209"/>
      <c r="E78" s="6" t="str">
        <f t="shared" si="190"/>
        <v/>
      </c>
      <c r="F78" s="102"/>
      <c r="G78" s="6" t="str">
        <f t="shared" si="191"/>
        <v/>
      </c>
      <c r="H78" s="102"/>
      <c r="I78" s="103"/>
      <c r="J78" s="56"/>
      <c r="K78" s="6" t="str">
        <f t="shared" si="192"/>
        <v/>
      </c>
      <c r="L78" s="55"/>
      <c r="M78" s="6" t="str">
        <f t="shared" si="193"/>
        <v/>
      </c>
      <c r="N78" s="55"/>
      <c r="O78" s="59"/>
      <c r="P78" s="55"/>
      <c r="Q78" s="6" t="str">
        <f t="shared" si="194"/>
        <v/>
      </c>
      <c r="R78" s="55"/>
      <c r="S78" s="6" t="str">
        <f t="shared" si="195"/>
        <v/>
      </c>
      <c r="T78" s="55"/>
      <c r="U78" s="58"/>
      <c r="V78" s="56"/>
      <c r="W78" s="6" t="str">
        <f t="shared" si="196"/>
        <v/>
      </c>
      <c r="X78" s="55"/>
      <c r="Y78" s="6" t="str">
        <f t="shared" si="197"/>
        <v/>
      </c>
      <c r="Z78" s="55"/>
      <c r="AA78" s="59"/>
      <c r="AB78" s="55"/>
      <c r="AC78" s="6" t="str">
        <f t="shared" si="198"/>
        <v/>
      </c>
      <c r="AD78" s="55"/>
      <c r="AE78" s="6" t="str">
        <f t="shared" si="199"/>
        <v/>
      </c>
      <c r="AF78" s="55"/>
      <c r="AG78" s="58"/>
      <c r="AH78" s="56"/>
      <c r="AI78" s="6" t="str">
        <f t="shared" si="200"/>
        <v/>
      </c>
      <c r="AJ78" s="55"/>
      <c r="AK78" s="6" t="str">
        <f t="shared" si="201"/>
        <v/>
      </c>
      <c r="AL78" s="55"/>
      <c r="AM78" s="59"/>
      <c r="AN78" s="56">
        <v>1</v>
      </c>
      <c r="AO78" s="6">
        <f t="shared" si="202"/>
        <v>14</v>
      </c>
      <c r="AP78" s="57">
        <v>1</v>
      </c>
      <c r="AQ78" s="6">
        <f t="shared" si="203"/>
        <v>14</v>
      </c>
      <c r="AR78" s="57">
        <v>2</v>
      </c>
      <c r="AS78" s="60" t="s">
        <v>75</v>
      </c>
      <c r="AT78" s="55"/>
      <c r="AU78" s="6" t="str">
        <f t="shared" si="204"/>
        <v/>
      </c>
      <c r="AV78" s="55"/>
      <c r="AW78" s="6" t="str">
        <f t="shared" si="205"/>
        <v/>
      </c>
      <c r="AX78" s="55"/>
      <c r="AY78" s="55"/>
      <c r="AZ78" s="375"/>
      <c r="BA78" s="376"/>
      <c r="BB78" s="376"/>
      <c r="BC78" s="377"/>
      <c r="BD78" s="378"/>
      <c r="BE78" s="379"/>
      <c r="BF78" s="296" t="s">
        <v>274</v>
      </c>
      <c r="BG78" s="359" t="s">
        <v>455</v>
      </c>
    </row>
    <row r="79" spans="1:59" s="91" customFormat="1" ht="15.75" customHeight="1" x14ac:dyDescent="0.25">
      <c r="A79" s="100" t="s">
        <v>130</v>
      </c>
      <c r="B79" s="53" t="s">
        <v>19</v>
      </c>
      <c r="C79" s="242" t="s">
        <v>131</v>
      </c>
      <c r="D79" s="209"/>
      <c r="E79" s="6" t="str">
        <f t="shared" si="190"/>
        <v/>
      </c>
      <c r="F79" s="102"/>
      <c r="G79" s="6" t="str">
        <f t="shared" si="191"/>
        <v/>
      </c>
      <c r="H79" s="102"/>
      <c r="I79" s="103"/>
      <c r="J79" s="56"/>
      <c r="K79" s="6" t="str">
        <f t="shared" si="192"/>
        <v/>
      </c>
      <c r="L79" s="55"/>
      <c r="M79" s="6" t="str">
        <f t="shared" si="193"/>
        <v/>
      </c>
      <c r="N79" s="55"/>
      <c r="O79" s="59"/>
      <c r="P79" s="55"/>
      <c r="Q79" s="6" t="str">
        <f t="shared" si="194"/>
        <v/>
      </c>
      <c r="R79" s="55"/>
      <c r="S79" s="6" t="str">
        <f t="shared" si="195"/>
        <v/>
      </c>
      <c r="T79" s="55"/>
      <c r="U79" s="58"/>
      <c r="V79" s="56"/>
      <c r="W79" s="6" t="str">
        <f t="shared" si="196"/>
        <v/>
      </c>
      <c r="X79" s="55"/>
      <c r="Y79" s="6" t="str">
        <f t="shared" si="197"/>
        <v/>
      </c>
      <c r="Z79" s="55"/>
      <c r="AA79" s="59"/>
      <c r="AB79" s="55"/>
      <c r="AC79" s="6" t="str">
        <f t="shared" si="198"/>
        <v/>
      </c>
      <c r="AD79" s="55"/>
      <c r="AE79" s="6" t="str">
        <f t="shared" si="199"/>
        <v/>
      </c>
      <c r="AF79" s="55"/>
      <c r="AG79" s="58"/>
      <c r="AH79" s="56"/>
      <c r="AI79" s="6" t="str">
        <f t="shared" si="200"/>
        <v/>
      </c>
      <c r="AJ79" s="55"/>
      <c r="AK79" s="6" t="str">
        <f t="shared" si="201"/>
        <v/>
      </c>
      <c r="AL79" s="55"/>
      <c r="AM79" s="59"/>
      <c r="AN79" s="56">
        <v>1</v>
      </c>
      <c r="AO79" s="6">
        <f t="shared" si="202"/>
        <v>14</v>
      </c>
      <c r="AP79" s="57">
        <v>1</v>
      </c>
      <c r="AQ79" s="6">
        <f t="shared" si="203"/>
        <v>14</v>
      </c>
      <c r="AR79" s="57">
        <v>2</v>
      </c>
      <c r="AS79" s="60" t="s">
        <v>75</v>
      </c>
      <c r="AT79" s="55"/>
      <c r="AU79" s="6" t="str">
        <f t="shared" si="204"/>
        <v/>
      </c>
      <c r="AV79" s="55"/>
      <c r="AW79" s="6" t="str">
        <f t="shared" si="205"/>
        <v/>
      </c>
      <c r="AX79" s="55"/>
      <c r="AY79" s="55"/>
      <c r="AZ79" s="375"/>
      <c r="BA79" s="376"/>
      <c r="BB79" s="376"/>
      <c r="BC79" s="377"/>
      <c r="BD79" s="378"/>
      <c r="BE79" s="379"/>
      <c r="BF79" s="296" t="s">
        <v>274</v>
      </c>
      <c r="BG79" s="359" t="s">
        <v>455</v>
      </c>
    </row>
    <row r="80" spans="1:59" s="91" customFormat="1" ht="15.75" customHeight="1" x14ac:dyDescent="0.25">
      <c r="A80" s="100" t="s">
        <v>133</v>
      </c>
      <c r="B80" s="53" t="s">
        <v>19</v>
      </c>
      <c r="C80" s="242" t="s">
        <v>132</v>
      </c>
      <c r="D80" s="209"/>
      <c r="E80" s="6" t="str">
        <f t="shared" si="190"/>
        <v/>
      </c>
      <c r="F80" s="102"/>
      <c r="G80" s="6" t="str">
        <f t="shared" si="191"/>
        <v/>
      </c>
      <c r="H80" s="102"/>
      <c r="I80" s="103"/>
      <c r="J80" s="56"/>
      <c r="K80" s="6" t="str">
        <f t="shared" si="192"/>
        <v/>
      </c>
      <c r="L80" s="55"/>
      <c r="M80" s="6" t="str">
        <f t="shared" si="193"/>
        <v/>
      </c>
      <c r="N80" s="55"/>
      <c r="O80" s="59"/>
      <c r="P80" s="55"/>
      <c r="Q80" s="6" t="str">
        <f t="shared" si="194"/>
        <v/>
      </c>
      <c r="R80" s="55"/>
      <c r="S80" s="6" t="str">
        <f t="shared" si="195"/>
        <v/>
      </c>
      <c r="T80" s="55"/>
      <c r="U80" s="58"/>
      <c r="V80" s="56"/>
      <c r="W80" s="6" t="str">
        <f t="shared" si="196"/>
        <v/>
      </c>
      <c r="X80" s="55"/>
      <c r="Y80" s="6" t="str">
        <f t="shared" si="197"/>
        <v/>
      </c>
      <c r="Z80" s="55"/>
      <c r="AA80" s="59"/>
      <c r="AB80" s="55"/>
      <c r="AC80" s="6" t="str">
        <f t="shared" si="198"/>
        <v/>
      </c>
      <c r="AD80" s="55"/>
      <c r="AE80" s="6" t="str">
        <f t="shared" si="199"/>
        <v/>
      </c>
      <c r="AF80" s="55"/>
      <c r="AG80" s="58"/>
      <c r="AH80" s="56"/>
      <c r="AI80" s="6" t="str">
        <f t="shared" si="200"/>
        <v/>
      </c>
      <c r="AJ80" s="55"/>
      <c r="AK80" s="6" t="str">
        <f t="shared" si="201"/>
        <v/>
      </c>
      <c r="AL80" s="55"/>
      <c r="AM80" s="59"/>
      <c r="AN80" s="56"/>
      <c r="AO80" s="6" t="str">
        <f t="shared" si="202"/>
        <v/>
      </c>
      <c r="AP80" s="57"/>
      <c r="AQ80" s="6" t="str">
        <f t="shared" si="203"/>
        <v/>
      </c>
      <c r="AR80" s="57"/>
      <c r="AS80" s="60"/>
      <c r="AT80" s="55">
        <v>1</v>
      </c>
      <c r="AU80" s="6">
        <f t="shared" si="204"/>
        <v>14</v>
      </c>
      <c r="AV80" s="55">
        <v>1</v>
      </c>
      <c r="AW80" s="6">
        <f t="shared" si="205"/>
        <v>14</v>
      </c>
      <c r="AX80" s="55">
        <v>2</v>
      </c>
      <c r="AY80" s="55" t="s">
        <v>75</v>
      </c>
      <c r="AZ80" s="375"/>
      <c r="BA80" s="376"/>
      <c r="BB80" s="376"/>
      <c r="BC80" s="377"/>
      <c r="BD80" s="378"/>
      <c r="BE80" s="379"/>
      <c r="BF80" s="296" t="s">
        <v>274</v>
      </c>
      <c r="BG80" s="359" t="s">
        <v>107</v>
      </c>
    </row>
    <row r="81" spans="1:59" s="91" customFormat="1" ht="15.75" customHeight="1" x14ac:dyDescent="0.25">
      <c r="A81" s="100" t="s">
        <v>135</v>
      </c>
      <c r="B81" s="53" t="s">
        <v>19</v>
      </c>
      <c r="C81" s="242" t="s">
        <v>134</v>
      </c>
      <c r="D81" s="209"/>
      <c r="E81" s="6" t="str">
        <f t="shared" si="190"/>
        <v/>
      </c>
      <c r="F81" s="102"/>
      <c r="G81" s="6" t="str">
        <f t="shared" si="191"/>
        <v/>
      </c>
      <c r="H81" s="102"/>
      <c r="I81" s="103"/>
      <c r="J81" s="56"/>
      <c r="K81" s="6" t="str">
        <f t="shared" si="192"/>
        <v/>
      </c>
      <c r="L81" s="55"/>
      <c r="M81" s="6" t="str">
        <f t="shared" si="193"/>
        <v/>
      </c>
      <c r="N81" s="55"/>
      <c r="O81" s="59"/>
      <c r="P81" s="55"/>
      <c r="Q81" s="6" t="str">
        <f t="shared" si="194"/>
        <v/>
      </c>
      <c r="R81" s="55"/>
      <c r="S81" s="6" t="str">
        <f t="shared" si="195"/>
        <v/>
      </c>
      <c r="T81" s="55"/>
      <c r="U81" s="58"/>
      <c r="V81" s="56"/>
      <c r="W81" s="6" t="str">
        <f t="shared" si="196"/>
        <v/>
      </c>
      <c r="X81" s="55"/>
      <c r="Y81" s="6" t="str">
        <f t="shared" si="197"/>
        <v/>
      </c>
      <c r="Z81" s="55"/>
      <c r="AA81" s="59"/>
      <c r="AB81" s="55"/>
      <c r="AC81" s="6" t="str">
        <f t="shared" si="198"/>
        <v/>
      </c>
      <c r="AD81" s="55"/>
      <c r="AE81" s="6" t="str">
        <f t="shared" si="199"/>
        <v/>
      </c>
      <c r="AF81" s="55"/>
      <c r="AG81" s="58"/>
      <c r="AH81" s="56"/>
      <c r="AI81" s="6" t="str">
        <f t="shared" si="200"/>
        <v/>
      </c>
      <c r="AJ81" s="55"/>
      <c r="AK81" s="6" t="str">
        <f t="shared" si="201"/>
        <v/>
      </c>
      <c r="AL81" s="55"/>
      <c r="AM81" s="59"/>
      <c r="AN81" s="56"/>
      <c r="AO81" s="6" t="str">
        <f t="shared" si="202"/>
        <v/>
      </c>
      <c r="AP81" s="57"/>
      <c r="AQ81" s="6" t="str">
        <f t="shared" si="203"/>
        <v/>
      </c>
      <c r="AR81" s="57"/>
      <c r="AS81" s="60"/>
      <c r="AT81" s="55">
        <v>1</v>
      </c>
      <c r="AU81" s="6">
        <f t="shared" si="204"/>
        <v>14</v>
      </c>
      <c r="AV81" s="55">
        <v>1</v>
      </c>
      <c r="AW81" s="6">
        <f t="shared" si="205"/>
        <v>14</v>
      </c>
      <c r="AX81" s="55">
        <v>2</v>
      </c>
      <c r="AY81" s="55" t="s">
        <v>75</v>
      </c>
      <c r="AZ81" s="375"/>
      <c r="BA81" s="376"/>
      <c r="BB81" s="376"/>
      <c r="BC81" s="377"/>
      <c r="BD81" s="378"/>
      <c r="BE81" s="379"/>
      <c r="BF81" s="296" t="s">
        <v>274</v>
      </c>
      <c r="BG81" s="359" t="s">
        <v>462</v>
      </c>
    </row>
    <row r="82" spans="1:59" s="91" customFormat="1" ht="15.75" customHeight="1" x14ac:dyDescent="0.25">
      <c r="A82" s="100" t="s">
        <v>136</v>
      </c>
      <c r="B82" s="53" t="s">
        <v>19</v>
      </c>
      <c r="C82" s="243" t="s">
        <v>115</v>
      </c>
      <c r="D82" s="209"/>
      <c r="E82" s="6" t="str">
        <f t="shared" si="190"/>
        <v/>
      </c>
      <c r="F82" s="102"/>
      <c r="G82" s="6" t="str">
        <f t="shared" si="191"/>
        <v/>
      </c>
      <c r="H82" s="102"/>
      <c r="I82" s="103"/>
      <c r="J82" s="56">
        <v>1</v>
      </c>
      <c r="K82" s="6">
        <f t="shared" si="192"/>
        <v>14</v>
      </c>
      <c r="L82" s="55">
        <v>1</v>
      </c>
      <c r="M82" s="6">
        <f t="shared" si="193"/>
        <v>14</v>
      </c>
      <c r="N82" s="55">
        <v>2</v>
      </c>
      <c r="O82" s="59" t="s">
        <v>75</v>
      </c>
      <c r="P82" s="55"/>
      <c r="Q82" s="6" t="str">
        <f t="shared" si="194"/>
        <v/>
      </c>
      <c r="R82" s="55"/>
      <c r="S82" s="6" t="str">
        <f t="shared" si="195"/>
        <v/>
      </c>
      <c r="T82" s="55"/>
      <c r="U82" s="58"/>
      <c r="V82" s="56"/>
      <c r="W82" s="6" t="str">
        <f t="shared" si="196"/>
        <v/>
      </c>
      <c r="X82" s="55"/>
      <c r="Y82" s="6" t="str">
        <f t="shared" si="197"/>
        <v/>
      </c>
      <c r="Z82" s="55"/>
      <c r="AA82" s="59"/>
      <c r="AB82" s="55"/>
      <c r="AC82" s="6" t="str">
        <f t="shared" si="198"/>
        <v/>
      </c>
      <c r="AD82" s="55"/>
      <c r="AE82" s="6" t="str">
        <f t="shared" si="199"/>
        <v/>
      </c>
      <c r="AF82" s="55"/>
      <c r="AG82" s="58"/>
      <c r="AH82" s="56"/>
      <c r="AI82" s="6" t="str">
        <f t="shared" si="200"/>
        <v/>
      </c>
      <c r="AJ82" s="55"/>
      <c r="AK82" s="6" t="str">
        <f t="shared" si="201"/>
        <v/>
      </c>
      <c r="AL82" s="55"/>
      <c r="AM82" s="59"/>
      <c r="AN82" s="56"/>
      <c r="AO82" s="6" t="str">
        <f t="shared" si="202"/>
        <v/>
      </c>
      <c r="AP82" s="57"/>
      <c r="AQ82" s="6" t="str">
        <f t="shared" si="203"/>
        <v/>
      </c>
      <c r="AR82" s="57"/>
      <c r="AS82" s="60"/>
      <c r="AT82" s="55"/>
      <c r="AU82" s="6" t="str">
        <f t="shared" si="204"/>
        <v/>
      </c>
      <c r="AV82" s="55"/>
      <c r="AW82" s="6" t="str">
        <f t="shared" si="205"/>
        <v/>
      </c>
      <c r="AX82" s="55"/>
      <c r="AY82" s="55"/>
      <c r="AZ82" s="375"/>
      <c r="BA82" s="376"/>
      <c r="BB82" s="376"/>
      <c r="BC82" s="377"/>
      <c r="BD82" s="378"/>
      <c r="BE82" s="379"/>
      <c r="BF82" s="296" t="s">
        <v>274</v>
      </c>
      <c r="BG82" s="245" t="s">
        <v>107</v>
      </c>
    </row>
    <row r="83" spans="1:59" s="91" customFormat="1" ht="15.75" customHeight="1" x14ac:dyDescent="0.25">
      <c r="A83" s="100" t="s">
        <v>137</v>
      </c>
      <c r="B83" s="53" t="s">
        <v>19</v>
      </c>
      <c r="C83" s="243" t="s">
        <v>116</v>
      </c>
      <c r="D83" s="209"/>
      <c r="E83" s="6" t="str">
        <f t="shared" si="190"/>
        <v/>
      </c>
      <c r="F83" s="102"/>
      <c r="G83" s="6" t="str">
        <f t="shared" si="191"/>
        <v/>
      </c>
      <c r="H83" s="102"/>
      <c r="I83" s="103"/>
      <c r="J83" s="56">
        <v>1</v>
      </c>
      <c r="K83" s="6">
        <f t="shared" si="192"/>
        <v>14</v>
      </c>
      <c r="L83" s="55">
        <v>1</v>
      </c>
      <c r="M83" s="6">
        <f t="shared" si="193"/>
        <v>14</v>
      </c>
      <c r="N83" s="55">
        <v>2</v>
      </c>
      <c r="O83" s="59" t="s">
        <v>75</v>
      </c>
      <c r="P83" s="55"/>
      <c r="Q83" s="6" t="str">
        <f t="shared" si="194"/>
        <v/>
      </c>
      <c r="R83" s="55"/>
      <c r="S83" s="6" t="str">
        <f t="shared" si="195"/>
        <v/>
      </c>
      <c r="T83" s="55"/>
      <c r="U83" s="58"/>
      <c r="V83" s="56"/>
      <c r="W83" s="6" t="str">
        <f t="shared" si="196"/>
        <v/>
      </c>
      <c r="X83" s="55"/>
      <c r="Y83" s="6" t="str">
        <f t="shared" si="197"/>
        <v/>
      </c>
      <c r="Z83" s="55"/>
      <c r="AA83" s="59"/>
      <c r="AB83" s="55"/>
      <c r="AC83" s="6" t="str">
        <f t="shared" si="198"/>
        <v/>
      </c>
      <c r="AD83" s="55"/>
      <c r="AE83" s="6" t="str">
        <f t="shared" si="199"/>
        <v/>
      </c>
      <c r="AF83" s="55"/>
      <c r="AG83" s="58"/>
      <c r="AH83" s="56"/>
      <c r="AI83" s="6" t="str">
        <f t="shared" si="200"/>
        <v/>
      </c>
      <c r="AJ83" s="55"/>
      <c r="AK83" s="6" t="str">
        <f t="shared" si="201"/>
        <v/>
      </c>
      <c r="AL83" s="55"/>
      <c r="AM83" s="59"/>
      <c r="AN83" s="56"/>
      <c r="AO83" s="6" t="str">
        <f t="shared" si="202"/>
        <v/>
      </c>
      <c r="AP83" s="57"/>
      <c r="AQ83" s="6" t="str">
        <f t="shared" si="203"/>
        <v/>
      </c>
      <c r="AR83" s="57"/>
      <c r="AS83" s="60"/>
      <c r="AT83" s="55"/>
      <c r="AU83" s="6" t="str">
        <f t="shared" si="204"/>
        <v/>
      </c>
      <c r="AV83" s="55"/>
      <c r="AW83" s="6" t="str">
        <f t="shared" si="205"/>
        <v/>
      </c>
      <c r="AX83" s="55"/>
      <c r="AY83" s="55"/>
      <c r="AZ83" s="375"/>
      <c r="BA83" s="376"/>
      <c r="BB83" s="376"/>
      <c r="BC83" s="377"/>
      <c r="BD83" s="378"/>
      <c r="BE83" s="379"/>
      <c r="BF83" s="296" t="s">
        <v>274</v>
      </c>
      <c r="BG83" s="245" t="s">
        <v>105</v>
      </c>
    </row>
    <row r="84" spans="1:59" s="91" customFormat="1" ht="15.75" customHeight="1" x14ac:dyDescent="0.25">
      <c r="A84" s="100" t="s">
        <v>138</v>
      </c>
      <c r="B84" s="53" t="s">
        <v>19</v>
      </c>
      <c r="C84" s="244" t="s">
        <v>319</v>
      </c>
      <c r="D84" s="209"/>
      <c r="E84" s="6" t="str">
        <f t="shared" si="190"/>
        <v/>
      </c>
      <c r="F84" s="102"/>
      <c r="G84" s="6" t="str">
        <f t="shared" si="191"/>
        <v/>
      </c>
      <c r="H84" s="102"/>
      <c r="I84" s="103"/>
      <c r="J84" s="56">
        <v>1</v>
      </c>
      <c r="K84" s="6">
        <f t="shared" si="192"/>
        <v>14</v>
      </c>
      <c r="L84" s="55">
        <v>1</v>
      </c>
      <c r="M84" s="6">
        <f t="shared" si="193"/>
        <v>14</v>
      </c>
      <c r="N84" s="55">
        <v>2</v>
      </c>
      <c r="O84" s="59" t="s">
        <v>75</v>
      </c>
      <c r="P84" s="55"/>
      <c r="Q84" s="6" t="str">
        <f t="shared" si="194"/>
        <v/>
      </c>
      <c r="R84" s="55"/>
      <c r="S84" s="6" t="str">
        <f t="shared" si="195"/>
        <v/>
      </c>
      <c r="T84" s="55"/>
      <c r="U84" s="58"/>
      <c r="V84" s="56"/>
      <c r="W84" s="6" t="str">
        <f t="shared" si="196"/>
        <v/>
      </c>
      <c r="X84" s="55"/>
      <c r="Y84" s="6" t="str">
        <f t="shared" si="197"/>
        <v/>
      </c>
      <c r="Z84" s="55"/>
      <c r="AA84" s="59"/>
      <c r="AB84" s="55"/>
      <c r="AC84" s="6" t="str">
        <f t="shared" si="198"/>
        <v/>
      </c>
      <c r="AD84" s="55"/>
      <c r="AE84" s="6" t="str">
        <f t="shared" si="199"/>
        <v/>
      </c>
      <c r="AF84" s="55"/>
      <c r="AG84" s="58"/>
      <c r="AH84" s="56"/>
      <c r="AI84" s="6" t="str">
        <f t="shared" si="200"/>
        <v/>
      </c>
      <c r="AJ84" s="55"/>
      <c r="AK84" s="6" t="str">
        <f t="shared" si="201"/>
        <v/>
      </c>
      <c r="AL84" s="55"/>
      <c r="AM84" s="59"/>
      <c r="AN84" s="56"/>
      <c r="AO84" s="6" t="str">
        <f t="shared" si="202"/>
        <v/>
      </c>
      <c r="AP84" s="57"/>
      <c r="AQ84" s="6" t="str">
        <f t="shared" si="203"/>
        <v/>
      </c>
      <c r="AR84" s="57"/>
      <c r="AS84" s="60"/>
      <c r="AT84" s="55"/>
      <c r="AU84" s="6" t="str">
        <f t="shared" si="204"/>
        <v/>
      </c>
      <c r="AV84" s="55"/>
      <c r="AW84" s="6" t="str">
        <f t="shared" si="205"/>
        <v/>
      </c>
      <c r="AX84" s="55"/>
      <c r="AY84" s="55"/>
      <c r="AZ84" s="375"/>
      <c r="BA84" s="376"/>
      <c r="BB84" s="376"/>
      <c r="BC84" s="377"/>
      <c r="BD84" s="378"/>
      <c r="BE84" s="379"/>
      <c r="BF84" s="296" t="s">
        <v>274</v>
      </c>
      <c r="BG84" s="245" t="s">
        <v>107</v>
      </c>
    </row>
    <row r="85" spans="1:59" s="91" customFormat="1" x14ac:dyDescent="0.25">
      <c r="A85" s="100" t="s">
        <v>139</v>
      </c>
      <c r="B85" s="279" t="s">
        <v>19</v>
      </c>
      <c r="C85" s="244" t="s">
        <v>117</v>
      </c>
      <c r="D85" s="209"/>
      <c r="E85" s="6" t="str">
        <f t="shared" si="190"/>
        <v/>
      </c>
      <c r="F85" s="102"/>
      <c r="G85" s="6" t="str">
        <f t="shared" si="191"/>
        <v/>
      </c>
      <c r="H85" s="102"/>
      <c r="I85" s="103"/>
      <c r="J85" s="56">
        <v>1</v>
      </c>
      <c r="K85" s="6">
        <f t="shared" si="192"/>
        <v>14</v>
      </c>
      <c r="L85" s="55">
        <v>1</v>
      </c>
      <c r="M85" s="6">
        <f t="shared" si="193"/>
        <v>14</v>
      </c>
      <c r="N85" s="55">
        <v>2</v>
      </c>
      <c r="O85" s="59" t="s">
        <v>75</v>
      </c>
      <c r="P85" s="55"/>
      <c r="Q85" s="6" t="str">
        <f t="shared" si="194"/>
        <v/>
      </c>
      <c r="R85" s="55"/>
      <c r="S85" s="6" t="str">
        <f t="shared" si="195"/>
        <v/>
      </c>
      <c r="T85" s="55"/>
      <c r="U85" s="58"/>
      <c r="V85" s="56"/>
      <c r="W85" s="6" t="str">
        <f t="shared" si="196"/>
        <v/>
      </c>
      <c r="X85" s="55"/>
      <c r="Y85" s="6" t="str">
        <f t="shared" si="197"/>
        <v/>
      </c>
      <c r="Z85" s="55"/>
      <c r="AA85" s="59"/>
      <c r="AB85" s="55"/>
      <c r="AC85" s="6" t="str">
        <f t="shared" si="198"/>
        <v/>
      </c>
      <c r="AD85" s="55"/>
      <c r="AE85" s="6" t="str">
        <f t="shared" si="199"/>
        <v/>
      </c>
      <c r="AF85" s="55"/>
      <c r="AG85" s="58"/>
      <c r="AH85" s="56"/>
      <c r="AI85" s="6" t="str">
        <f t="shared" si="200"/>
        <v/>
      </c>
      <c r="AJ85" s="55"/>
      <c r="AK85" s="6" t="str">
        <f t="shared" si="201"/>
        <v/>
      </c>
      <c r="AL85" s="55"/>
      <c r="AM85" s="59"/>
      <c r="AN85" s="56"/>
      <c r="AO85" s="6" t="str">
        <f t="shared" si="202"/>
        <v/>
      </c>
      <c r="AP85" s="57"/>
      <c r="AQ85" s="6" t="str">
        <f t="shared" si="203"/>
        <v/>
      </c>
      <c r="AR85" s="57"/>
      <c r="AS85" s="60"/>
      <c r="AT85" s="55"/>
      <c r="AU85" s="6" t="str">
        <f t="shared" si="204"/>
        <v/>
      </c>
      <c r="AV85" s="55"/>
      <c r="AW85" s="6" t="str">
        <f t="shared" si="205"/>
        <v/>
      </c>
      <c r="AX85" s="55"/>
      <c r="AY85" s="55"/>
      <c r="AZ85" s="375"/>
      <c r="BA85" s="376"/>
      <c r="BB85" s="376"/>
      <c r="BC85" s="377"/>
      <c r="BD85" s="378"/>
      <c r="BE85" s="379"/>
      <c r="BF85" s="296" t="s">
        <v>274</v>
      </c>
      <c r="BG85" s="245" t="s">
        <v>107</v>
      </c>
    </row>
    <row r="86" spans="1:59" s="91" customFormat="1" x14ac:dyDescent="0.25">
      <c r="A86" s="100" t="s">
        <v>143</v>
      </c>
      <c r="B86" s="53" t="s">
        <v>19</v>
      </c>
      <c r="C86" s="233" t="s">
        <v>258</v>
      </c>
      <c r="D86" s="209"/>
      <c r="E86" s="6" t="str">
        <f t="shared" si="190"/>
        <v/>
      </c>
      <c r="F86" s="102"/>
      <c r="G86" s="6" t="str">
        <f t="shared" si="191"/>
        <v/>
      </c>
      <c r="H86" s="102"/>
      <c r="I86" s="103"/>
      <c r="J86" s="56"/>
      <c r="K86" s="6" t="str">
        <f t="shared" si="192"/>
        <v/>
      </c>
      <c r="L86" s="55"/>
      <c r="M86" s="6" t="str">
        <f t="shared" si="193"/>
        <v/>
      </c>
      <c r="N86" s="55"/>
      <c r="O86" s="59"/>
      <c r="P86" s="55"/>
      <c r="Q86" s="6" t="str">
        <f t="shared" si="194"/>
        <v/>
      </c>
      <c r="R86" s="55"/>
      <c r="S86" s="6" t="str">
        <f t="shared" si="195"/>
        <v/>
      </c>
      <c r="T86" s="55"/>
      <c r="U86" s="58"/>
      <c r="V86" s="56"/>
      <c r="W86" s="6" t="str">
        <f t="shared" si="196"/>
        <v/>
      </c>
      <c r="X86" s="55"/>
      <c r="Y86" s="6" t="str">
        <f t="shared" si="197"/>
        <v/>
      </c>
      <c r="Z86" s="55"/>
      <c r="AA86" s="59"/>
      <c r="AB86" s="55">
        <v>1</v>
      </c>
      <c r="AC86" s="6">
        <f t="shared" si="198"/>
        <v>14</v>
      </c>
      <c r="AD86" s="55">
        <v>1</v>
      </c>
      <c r="AE86" s="6">
        <f t="shared" si="199"/>
        <v>14</v>
      </c>
      <c r="AF86" s="55">
        <v>2</v>
      </c>
      <c r="AG86" s="58" t="s">
        <v>75</v>
      </c>
      <c r="AH86" s="56"/>
      <c r="AI86" s="6" t="str">
        <f t="shared" si="200"/>
        <v/>
      </c>
      <c r="AJ86" s="55"/>
      <c r="AK86" s="6" t="str">
        <f t="shared" si="201"/>
        <v/>
      </c>
      <c r="AL86" s="55"/>
      <c r="AM86" s="59"/>
      <c r="AN86" s="56"/>
      <c r="AO86" s="6" t="str">
        <f t="shared" si="202"/>
        <v/>
      </c>
      <c r="AP86" s="57"/>
      <c r="AQ86" s="6" t="str">
        <f t="shared" si="203"/>
        <v/>
      </c>
      <c r="AR86" s="57"/>
      <c r="AS86" s="60"/>
      <c r="AT86" s="55"/>
      <c r="AU86" s="6" t="str">
        <f t="shared" si="204"/>
        <v/>
      </c>
      <c r="AV86" s="55"/>
      <c r="AW86" s="6" t="str">
        <f t="shared" si="205"/>
        <v/>
      </c>
      <c r="AX86" s="55"/>
      <c r="AY86" s="55"/>
      <c r="AZ86" s="375"/>
      <c r="BA86" s="376"/>
      <c r="BB86" s="376"/>
      <c r="BC86" s="377"/>
      <c r="BD86" s="378"/>
      <c r="BE86" s="379"/>
      <c r="BF86" s="296" t="s">
        <v>193</v>
      </c>
      <c r="BG86" s="245" t="s">
        <v>104</v>
      </c>
    </row>
    <row r="87" spans="1:59" s="91" customFormat="1" ht="15.75" customHeight="1" x14ac:dyDescent="0.25">
      <c r="A87" s="100" t="s">
        <v>144</v>
      </c>
      <c r="B87" s="53" t="s">
        <v>19</v>
      </c>
      <c r="C87" s="208" t="s">
        <v>145</v>
      </c>
      <c r="D87" s="209"/>
      <c r="E87" s="6" t="str">
        <f t="shared" si="190"/>
        <v/>
      </c>
      <c r="F87" s="102"/>
      <c r="G87" s="6" t="str">
        <f t="shared" si="191"/>
        <v/>
      </c>
      <c r="H87" s="102"/>
      <c r="I87" s="103"/>
      <c r="J87" s="56"/>
      <c r="K87" s="6" t="str">
        <f t="shared" si="192"/>
        <v/>
      </c>
      <c r="L87" s="55"/>
      <c r="M87" s="6" t="str">
        <f t="shared" si="193"/>
        <v/>
      </c>
      <c r="N87" s="55"/>
      <c r="O87" s="59"/>
      <c r="P87" s="55"/>
      <c r="Q87" s="6" t="str">
        <f t="shared" si="194"/>
        <v/>
      </c>
      <c r="R87" s="55"/>
      <c r="S87" s="6" t="str">
        <f t="shared" si="195"/>
        <v/>
      </c>
      <c r="T87" s="55"/>
      <c r="U87" s="58"/>
      <c r="V87" s="56"/>
      <c r="W87" s="6" t="str">
        <f t="shared" si="196"/>
        <v/>
      </c>
      <c r="X87" s="55"/>
      <c r="Y87" s="6" t="str">
        <f t="shared" si="197"/>
        <v/>
      </c>
      <c r="Z87" s="55"/>
      <c r="AA87" s="59"/>
      <c r="AB87" s="55"/>
      <c r="AC87" s="6" t="str">
        <f t="shared" si="198"/>
        <v/>
      </c>
      <c r="AD87" s="55"/>
      <c r="AE87" s="6" t="str">
        <f t="shared" si="199"/>
        <v/>
      </c>
      <c r="AF87" s="55"/>
      <c r="AG87" s="58"/>
      <c r="AH87" s="56">
        <v>1</v>
      </c>
      <c r="AI87" s="6">
        <f t="shared" si="200"/>
        <v>14</v>
      </c>
      <c r="AJ87" s="55">
        <v>1</v>
      </c>
      <c r="AK87" s="6">
        <f t="shared" si="201"/>
        <v>14</v>
      </c>
      <c r="AL87" s="55">
        <v>2</v>
      </c>
      <c r="AM87" s="59" t="s">
        <v>75</v>
      </c>
      <c r="AN87" s="56"/>
      <c r="AO87" s="6" t="str">
        <f t="shared" si="202"/>
        <v/>
      </c>
      <c r="AP87" s="55"/>
      <c r="AQ87" s="6" t="str">
        <f t="shared" si="203"/>
        <v/>
      </c>
      <c r="AR87" s="55"/>
      <c r="AS87" s="59"/>
      <c r="AT87" s="55"/>
      <c r="AU87" s="6" t="str">
        <f t="shared" si="204"/>
        <v/>
      </c>
      <c r="AV87" s="55"/>
      <c r="AW87" s="6" t="str">
        <f t="shared" si="205"/>
        <v/>
      </c>
      <c r="AX87" s="55"/>
      <c r="AY87" s="55"/>
      <c r="AZ87" s="375"/>
      <c r="BA87" s="376"/>
      <c r="BB87" s="376"/>
      <c r="BC87" s="377"/>
      <c r="BD87" s="378"/>
      <c r="BE87" s="379"/>
      <c r="BF87" s="296" t="s">
        <v>188</v>
      </c>
      <c r="BG87" s="245" t="s">
        <v>196</v>
      </c>
    </row>
    <row r="88" spans="1:59" s="91" customFormat="1" ht="15.75" customHeight="1" x14ac:dyDescent="0.25">
      <c r="A88" s="100" t="s">
        <v>207</v>
      </c>
      <c r="B88" s="53" t="s">
        <v>19</v>
      </c>
      <c r="C88" s="208" t="s">
        <v>187</v>
      </c>
      <c r="D88" s="209"/>
      <c r="E88" s="6" t="str">
        <f t="shared" si="190"/>
        <v/>
      </c>
      <c r="F88" s="102"/>
      <c r="G88" s="6" t="str">
        <f t="shared" si="191"/>
        <v/>
      </c>
      <c r="H88" s="102"/>
      <c r="I88" s="103"/>
      <c r="J88" s="56"/>
      <c r="K88" s="6" t="str">
        <f t="shared" si="192"/>
        <v/>
      </c>
      <c r="L88" s="55"/>
      <c r="M88" s="6" t="str">
        <f t="shared" si="193"/>
        <v/>
      </c>
      <c r="N88" s="55"/>
      <c r="O88" s="59"/>
      <c r="P88" s="55"/>
      <c r="Q88" s="6" t="str">
        <f t="shared" si="194"/>
        <v/>
      </c>
      <c r="R88" s="55"/>
      <c r="S88" s="6" t="str">
        <f t="shared" si="195"/>
        <v/>
      </c>
      <c r="T88" s="55"/>
      <c r="U88" s="58"/>
      <c r="V88" s="56"/>
      <c r="W88" s="6" t="str">
        <f t="shared" si="196"/>
        <v/>
      </c>
      <c r="X88" s="55"/>
      <c r="Y88" s="6" t="str">
        <f t="shared" si="197"/>
        <v/>
      </c>
      <c r="Z88" s="55"/>
      <c r="AA88" s="59"/>
      <c r="AB88" s="55"/>
      <c r="AC88" s="6" t="str">
        <f t="shared" si="198"/>
        <v/>
      </c>
      <c r="AD88" s="55"/>
      <c r="AE88" s="6" t="str">
        <f t="shared" si="199"/>
        <v/>
      </c>
      <c r="AF88" s="55"/>
      <c r="AG88" s="58"/>
      <c r="AH88" s="56">
        <v>1</v>
      </c>
      <c r="AI88" s="6">
        <f t="shared" ref="AI88" si="206">IF(AH88*14=0,"",AH88*14)</f>
        <v>14</v>
      </c>
      <c r="AJ88" s="55">
        <v>1</v>
      </c>
      <c r="AK88" s="6">
        <f t="shared" ref="AK88" si="207">IF(AJ88*14=0,"",AJ88*14)</f>
        <v>14</v>
      </c>
      <c r="AL88" s="55">
        <v>2</v>
      </c>
      <c r="AM88" s="59" t="s">
        <v>75</v>
      </c>
      <c r="AN88" s="56"/>
      <c r="AO88" s="6" t="str">
        <f t="shared" si="202"/>
        <v/>
      </c>
      <c r="AP88" s="55"/>
      <c r="AQ88" s="6" t="str">
        <f t="shared" si="203"/>
        <v/>
      </c>
      <c r="AR88" s="55"/>
      <c r="AS88" s="59"/>
      <c r="AT88" s="55"/>
      <c r="AU88" s="6" t="str">
        <f t="shared" si="204"/>
        <v/>
      </c>
      <c r="AV88" s="55"/>
      <c r="AW88" s="6" t="str">
        <f t="shared" si="205"/>
        <v/>
      </c>
      <c r="AX88" s="55"/>
      <c r="AY88" s="55"/>
      <c r="AZ88" s="269"/>
      <c r="BA88" s="270"/>
      <c r="BB88" s="270"/>
      <c r="BC88" s="271"/>
      <c r="BD88" s="272"/>
      <c r="BE88" s="273"/>
      <c r="BF88" s="296" t="s">
        <v>188</v>
      </c>
      <c r="BG88" s="245" t="s">
        <v>195</v>
      </c>
    </row>
    <row r="89" spans="1:59" s="91" customFormat="1" ht="15.75" customHeight="1" x14ac:dyDescent="0.25">
      <c r="A89" s="100" t="s">
        <v>146</v>
      </c>
      <c r="B89" s="53" t="s">
        <v>19</v>
      </c>
      <c r="C89" s="208" t="s">
        <v>147</v>
      </c>
      <c r="D89" s="209"/>
      <c r="E89" s="6" t="str">
        <f t="shared" si="190"/>
        <v/>
      </c>
      <c r="F89" s="102"/>
      <c r="G89" s="6" t="str">
        <f t="shared" si="191"/>
        <v/>
      </c>
      <c r="H89" s="102"/>
      <c r="I89" s="103"/>
      <c r="J89" s="56"/>
      <c r="K89" s="6" t="str">
        <f t="shared" si="192"/>
        <v/>
      </c>
      <c r="L89" s="55"/>
      <c r="M89" s="6" t="str">
        <f t="shared" si="193"/>
        <v/>
      </c>
      <c r="N89" s="55"/>
      <c r="O89" s="59"/>
      <c r="P89" s="55"/>
      <c r="Q89" s="6" t="str">
        <f t="shared" si="194"/>
        <v/>
      </c>
      <c r="R89" s="55"/>
      <c r="S89" s="6" t="str">
        <f t="shared" si="195"/>
        <v/>
      </c>
      <c r="T89" s="55"/>
      <c r="U89" s="58"/>
      <c r="V89" s="56"/>
      <c r="W89" s="6" t="str">
        <f t="shared" si="196"/>
        <v/>
      </c>
      <c r="X89" s="55"/>
      <c r="Y89" s="6" t="str">
        <f t="shared" si="197"/>
        <v/>
      </c>
      <c r="Z89" s="55"/>
      <c r="AA89" s="59"/>
      <c r="AB89" s="55"/>
      <c r="AC89" s="6" t="str">
        <f t="shared" si="198"/>
        <v/>
      </c>
      <c r="AD89" s="55"/>
      <c r="AE89" s="6" t="str">
        <f t="shared" si="199"/>
        <v/>
      </c>
      <c r="AF89" s="55"/>
      <c r="AG89" s="58"/>
      <c r="AH89" s="56"/>
      <c r="AI89" s="6" t="str">
        <f t="shared" si="200"/>
        <v/>
      </c>
      <c r="AJ89" s="55"/>
      <c r="AK89" s="6" t="str">
        <f t="shared" si="201"/>
        <v/>
      </c>
      <c r="AL89" s="55"/>
      <c r="AM89" s="59"/>
      <c r="AN89" s="56">
        <v>1</v>
      </c>
      <c r="AO89" s="6">
        <f t="shared" ref="AO89" si="208">IF(AN89*14=0,"",AN89*14)</f>
        <v>14</v>
      </c>
      <c r="AP89" s="55">
        <v>1</v>
      </c>
      <c r="AQ89" s="6">
        <f t="shared" ref="AQ89" si="209">IF(AP89*14=0,"",AP89*14)</f>
        <v>14</v>
      </c>
      <c r="AR89" s="55">
        <v>2</v>
      </c>
      <c r="AS89" s="59" t="s">
        <v>75</v>
      </c>
      <c r="AT89" s="55"/>
      <c r="AU89" s="6" t="str">
        <f t="shared" si="204"/>
        <v/>
      </c>
      <c r="AV89" s="55"/>
      <c r="AW89" s="6" t="str">
        <f t="shared" si="205"/>
        <v/>
      </c>
      <c r="AX89" s="55"/>
      <c r="AY89" s="55"/>
      <c r="AZ89" s="375"/>
      <c r="BA89" s="376"/>
      <c r="BB89" s="376"/>
      <c r="BC89" s="377"/>
      <c r="BD89" s="378"/>
      <c r="BE89" s="379"/>
      <c r="BF89" s="296" t="s">
        <v>188</v>
      </c>
      <c r="BG89" s="245" t="s">
        <v>196</v>
      </c>
    </row>
    <row r="90" spans="1:59" s="91" customFormat="1" ht="31.5" x14ac:dyDescent="0.25">
      <c r="A90" s="100" t="s">
        <v>148</v>
      </c>
      <c r="B90" s="278" t="s">
        <v>19</v>
      </c>
      <c r="C90" s="208" t="s">
        <v>302</v>
      </c>
      <c r="D90" s="209"/>
      <c r="E90" s="6" t="str">
        <f t="shared" si="190"/>
        <v/>
      </c>
      <c r="F90" s="102"/>
      <c r="G90" s="6" t="str">
        <f t="shared" si="191"/>
        <v/>
      </c>
      <c r="H90" s="102"/>
      <c r="I90" s="103"/>
      <c r="J90" s="56"/>
      <c r="K90" s="6" t="str">
        <f t="shared" si="192"/>
        <v/>
      </c>
      <c r="L90" s="55"/>
      <c r="M90" s="6" t="str">
        <f t="shared" si="193"/>
        <v/>
      </c>
      <c r="N90" s="55"/>
      <c r="O90" s="59"/>
      <c r="P90" s="55"/>
      <c r="Q90" s="6" t="str">
        <f t="shared" si="194"/>
        <v/>
      </c>
      <c r="R90" s="55"/>
      <c r="S90" s="6" t="str">
        <f t="shared" si="195"/>
        <v/>
      </c>
      <c r="T90" s="55"/>
      <c r="U90" s="58"/>
      <c r="V90" s="56"/>
      <c r="W90" s="6" t="str">
        <f t="shared" si="196"/>
        <v/>
      </c>
      <c r="X90" s="55"/>
      <c r="Y90" s="6" t="str">
        <f t="shared" si="197"/>
        <v/>
      </c>
      <c r="Z90" s="55"/>
      <c r="AA90" s="59"/>
      <c r="AB90" s="55"/>
      <c r="AC90" s="6" t="str">
        <f t="shared" si="198"/>
        <v/>
      </c>
      <c r="AD90" s="55"/>
      <c r="AE90" s="6" t="str">
        <f t="shared" si="199"/>
        <v/>
      </c>
      <c r="AF90" s="55"/>
      <c r="AG90" s="58"/>
      <c r="AH90" s="56"/>
      <c r="AI90" s="6" t="str">
        <f t="shared" si="200"/>
        <v/>
      </c>
      <c r="AJ90" s="55"/>
      <c r="AK90" s="6" t="str">
        <f t="shared" si="201"/>
        <v/>
      </c>
      <c r="AL90" s="55"/>
      <c r="AM90" s="59"/>
      <c r="AN90" s="56"/>
      <c r="AO90" s="6" t="str">
        <f t="shared" si="202"/>
        <v/>
      </c>
      <c r="AP90" s="57"/>
      <c r="AQ90" s="6" t="str">
        <f t="shared" si="203"/>
        <v/>
      </c>
      <c r="AR90" s="57"/>
      <c r="AS90" s="60"/>
      <c r="AT90" s="56">
        <v>1</v>
      </c>
      <c r="AU90" s="6">
        <f t="shared" si="204"/>
        <v>14</v>
      </c>
      <c r="AV90" s="55">
        <v>1</v>
      </c>
      <c r="AW90" s="6">
        <f t="shared" si="205"/>
        <v>14</v>
      </c>
      <c r="AX90" s="55">
        <v>2</v>
      </c>
      <c r="AY90" s="59" t="s">
        <v>75</v>
      </c>
      <c r="AZ90" s="375"/>
      <c r="BA90" s="376"/>
      <c r="BB90" s="376"/>
      <c r="BC90" s="377"/>
      <c r="BD90" s="378"/>
      <c r="BE90" s="379"/>
      <c r="BF90" s="296" t="s">
        <v>188</v>
      </c>
      <c r="BG90" s="245" t="s">
        <v>197</v>
      </c>
    </row>
    <row r="91" spans="1:59" s="91" customFormat="1" ht="15.6" customHeight="1" x14ac:dyDescent="0.25">
      <c r="A91" s="100" t="s">
        <v>149</v>
      </c>
      <c r="B91" s="53" t="s">
        <v>19</v>
      </c>
      <c r="C91" s="208" t="s">
        <v>150</v>
      </c>
      <c r="D91" s="209"/>
      <c r="E91" s="6" t="str">
        <f t="shared" si="190"/>
        <v/>
      </c>
      <c r="F91" s="102"/>
      <c r="G91" s="6" t="str">
        <f t="shared" si="191"/>
        <v/>
      </c>
      <c r="H91" s="102"/>
      <c r="I91" s="103"/>
      <c r="J91" s="56"/>
      <c r="K91" s="6" t="str">
        <f t="shared" si="192"/>
        <v/>
      </c>
      <c r="L91" s="55"/>
      <c r="M91" s="6" t="str">
        <f t="shared" si="193"/>
        <v/>
      </c>
      <c r="N91" s="55"/>
      <c r="O91" s="59"/>
      <c r="P91" s="55"/>
      <c r="Q91" s="6" t="str">
        <f t="shared" si="194"/>
        <v/>
      </c>
      <c r="R91" s="55"/>
      <c r="S91" s="6" t="str">
        <f t="shared" si="195"/>
        <v/>
      </c>
      <c r="T91" s="55"/>
      <c r="U91" s="58"/>
      <c r="V91" s="56"/>
      <c r="W91" s="6" t="str">
        <f t="shared" si="196"/>
        <v/>
      </c>
      <c r="X91" s="55"/>
      <c r="Y91" s="6" t="str">
        <f t="shared" si="197"/>
        <v/>
      </c>
      <c r="Z91" s="55"/>
      <c r="AA91" s="59"/>
      <c r="AB91" s="55"/>
      <c r="AC91" s="6" t="str">
        <f t="shared" si="198"/>
        <v/>
      </c>
      <c r="AD91" s="55"/>
      <c r="AE91" s="6" t="str">
        <f t="shared" si="199"/>
        <v/>
      </c>
      <c r="AF91" s="55"/>
      <c r="AG91" s="58"/>
      <c r="AH91" s="56"/>
      <c r="AI91" s="6" t="str">
        <f t="shared" si="200"/>
        <v/>
      </c>
      <c r="AJ91" s="55"/>
      <c r="AK91" s="6" t="str">
        <f t="shared" si="201"/>
        <v/>
      </c>
      <c r="AL91" s="55"/>
      <c r="AM91" s="59"/>
      <c r="AN91" s="56"/>
      <c r="AO91" s="6" t="str">
        <f t="shared" si="202"/>
        <v/>
      </c>
      <c r="AP91" s="57"/>
      <c r="AQ91" s="6" t="str">
        <f t="shared" si="203"/>
        <v/>
      </c>
      <c r="AR91" s="57"/>
      <c r="AS91" s="60"/>
      <c r="AT91" s="56">
        <v>1</v>
      </c>
      <c r="AU91" s="6">
        <f t="shared" si="204"/>
        <v>14</v>
      </c>
      <c r="AV91" s="55">
        <v>1</v>
      </c>
      <c r="AW91" s="6">
        <f t="shared" si="205"/>
        <v>14</v>
      </c>
      <c r="AX91" s="55">
        <v>2</v>
      </c>
      <c r="AY91" s="59" t="s">
        <v>75</v>
      </c>
      <c r="AZ91" s="375"/>
      <c r="BA91" s="376"/>
      <c r="BB91" s="376"/>
      <c r="BC91" s="377"/>
      <c r="BD91" s="378"/>
      <c r="BE91" s="379"/>
      <c r="BF91" s="296" t="s">
        <v>188</v>
      </c>
      <c r="BG91" s="245" t="s">
        <v>197</v>
      </c>
    </row>
    <row r="92" spans="1:59" s="91" customFormat="1" ht="15.75" customHeight="1" x14ac:dyDescent="0.25">
      <c r="A92" s="100" t="s">
        <v>186</v>
      </c>
      <c r="B92" s="53" t="s">
        <v>19</v>
      </c>
      <c r="C92" s="208" t="s">
        <v>185</v>
      </c>
      <c r="D92" s="209"/>
      <c r="E92" s="6" t="str">
        <f t="shared" ref="E92:E108" si="210">IF(D92*14=0,"",D92*14)</f>
        <v/>
      </c>
      <c r="F92" s="102"/>
      <c r="G92" s="6" t="str">
        <f t="shared" ref="G92:G108" si="211">IF(F92*14=0,"",F92*14)</f>
        <v/>
      </c>
      <c r="H92" s="102"/>
      <c r="I92" s="103"/>
      <c r="J92" s="56"/>
      <c r="K92" s="6" t="str">
        <f t="shared" ref="K92:K109" si="212">IF(J92*14=0,"",J92*14)</f>
        <v/>
      </c>
      <c r="L92" s="55"/>
      <c r="M92" s="6" t="str">
        <f t="shared" ref="M92:M109" si="213">IF(L92*14=0,"",L92*14)</f>
        <v/>
      </c>
      <c r="N92" s="55"/>
      <c r="O92" s="59"/>
      <c r="P92" s="56">
        <v>1</v>
      </c>
      <c r="Q92" s="6">
        <f t="shared" si="194"/>
        <v>14</v>
      </c>
      <c r="R92" s="55">
        <v>1</v>
      </c>
      <c r="S92" s="6">
        <f t="shared" si="195"/>
        <v>14</v>
      </c>
      <c r="T92" s="55">
        <v>2</v>
      </c>
      <c r="U92" s="59" t="s">
        <v>75</v>
      </c>
      <c r="V92" s="56"/>
      <c r="W92" s="6" t="str">
        <f t="shared" ref="W92:W109" si="214">IF(V92*14=0,"",V92*14)</f>
        <v/>
      </c>
      <c r="X92" s="55"/>
      <c r="Y92" s="6" t="str">
        <f t="shared" ref="Y92:Y109" si="215">IF(X92*14=0,"",X92*14)</f>
        <v/>
      </c>
      <c r="Z92" s="55"/>
      <c r="AA92" s="59"/>
      <c r="AB92" s="55"/>
      <c r="AC92" s="6" t="str">
        <f t="shared" ref="AC92:AC109" si="216">IF(AB92*14=0,"",AB92*14)</f>
        <v/>
      </c>
      <c r="AD92" s="55"/>
      <c r="AE92" s="6" t="str">
        <f t="shared" ref="AE92:AE109" si="217">IF(AD92*14=0,"",AD92*14)</f>
        <v/>
      </c>
      <c r="AF92" s="55"/>
      <c r="AG92" s="58"/>
      <c r="AH92" s="56"/>
      <c r="AI92" s="6" t="str">
        <f t="shared" ref="AI92:AI109" si="218">IF(AH92*14=0,"",AH92*14)</f>
        <v/>
      </c>
      <c r="AJ92" s="55"/>
      <c r="AK92" s="6" t="str">
        <f t="shared" ref="AK92:AK109" si="219">IF(AJ92*14=0,"",AJ92*14)</f>
        <v/>
      </c>
      <c r="AL92" s="55"/>
      <c r="AM92" s="59"/>
      <c r="AN92" s="56"/>
      <c r="AO92" s="6" t="str">
        <f t="shared" ref="AO92:AO109" si="220">IF(AN92*14=0,"",AN92*14)</f>
        <v/>
      </c>
      <c r="AP92" s="57"/>
      <c r="AQ92" s="6" t="str">
        <f t="shared" ref="AQ92:AQ109" si="221">IF(AP92*14=0,"",AP92*14)</f>
        <v/>
      </c>
      <c r="AR92" s="57"/>
      <c r="AS92" s="60"/>
      <c r="AT92" s="55"/>
      <c r="AU92" s="6" t="str">
        <f t="shared" ref="AU92:AU109" si="222">IF(AT92*14=0,"",AT92*14)</f>
        <v/>
      </c>
      <c r="AV92" s="55"/>
      <c r="AW92" s="6" t="str">
        <f t="shared" ref="AW92:AW109" si="223">IF(AV92*14=0,"",AV92*14)</f>
        <v/>
      </c>
      <c r="AX92" s="55"/>
      <c r="AY92" s="55"/>
      <c r="AZ92" s="375"/>
      <c r="BA92" s="376"/>
      <c r="BB92" s="376"/>
      <c r="BC92" s="377"/>
      <c r="BD92" s="378"/>
      <c r="BE92" s="379"/>
      <c r="BF92" s="296" t="s">
        <v>188</v>
      </c>
      <c r="BG92" s="245" t="s">
        <v>192</v>
      </c>
    </row>
    <row r="93" spans="1:59" s="91" customFormat="1" ht="15.75" customHeight="1" x14ac:dyDescent="0.25">
      <c r="A93" s="100" t="s">
        <v>240</v>
      </c>
      <c r="B93" s="53" t="s">
        <v>19</v>
      </c>
      <c r="C93" s="208" t="s">
        <v>241</v>
      </c>
      <c r="D93" s="209"/>
      <c r="E93" s="6" t="str">
        <f t="shared" si="210"/>
        <v/>
      </c>
      <c r="F93" s="102"/>
      <c r="G93" s="6" t="str">
        <f t="shared" si="211"/>
        <v/>
      </c>
      <c r="H93" s="102"/>
      <c r="I93" s="103"/>
      <c r="J93" s="56"/>
      <c r="K93" s="6" t="str">
        <f t="shared" si="212"/>
        <v/>
      </c>
      <c r="L93" s="55"/>
      <c r="M93" s="6" t="str">
        <f t="shared" si="213"/>
        <v/>
      </c>
      <c r="N93" s="55"/>
      <c r="O93" s="59"/>
      <c r="P93" s="55"/>
      <c r="Q93" s="6" t="str">
        <f t="shared" si="194"/>
        <v/>
      </c>
      <c r="R93" s="55"/>
      <c r="S93" s="6" t="str">
        <f t="shared" si="195"/>
        <v/>
      </c>
      <c r="T93" s="55"/>
      <c r="U93" s="58"/>
      <c r="V93" s="56"/>
      <c r="W93" s="6" t="str">
        <f t="shared" si="214"/>
        <v/>
      </c>
      <c r="X93" s="55"/>
      <c r="Y93" s="6" t="str">
        <f t="shared" si="215"/>
        <v/>
      </c>
      <c r="Z93" s="55"/>
      <c r="AA93" s="59"/>
      <c r="AB93" s="56">
        <v>1</v>
      </c>
      <c r="AC93" s="6">
        <f t="shared" si="216"/>
        <v>14</v>
      </c>
      <c r="AD93" s="55">
        <v>1</v>
      </c>
      <c r="AE93" s="6">
        <f t="shared" si="217"/>
        <v>14</v>
      </c>
      <c r="AF93" s="55">
        <v>2</v>
      </c>
      <c r="AG93" s="59" t="s">
        <v>75</v>
      </c>
      <c r="AH93" s="56"/>
      <c r="AI93" s="6" t="str">
        <f t="shared" si="218"/>
        <v/>
      </c>
      <c r="AJ93" s="55"/>
      <c r="AK93" s="6" t="str">
        <f t="shared" si="219"/>
        <v/>
      </c>
      <c r="AL93" s="55"/>
      <c r="AM93" s="59"/>
      <c r="AN93" s="56"/>
      <c r="AO93" s="6" t="str">
        <f t="shared" si="220"/>
        <v/>
      </c>
      <c r="AP93" s="57"/>
      <c r="AQ93" s="6" t="str">
        <f t="shared" si="221"/>
        <v/>
      </c>
      <c r="AR93" s="57"/>
      <c r="AS93" s="60"/>
      <c r="AT93" s="55"/>
      <c r="AU93" s="6" t="str">
        <f t="shared" si="222"/>
        <v/>
      </c>
      <c r="AV93" s="55"/>
      <c r="AW93" s="6" t="str">
        <f t="shared" si="223"/>
        <v/>
      </c>
      <c r="AX93" s="55"/>
      <c r="AY93" s="55"/>
      <c r="AZ93" s="280"/>
      <c r="BA93" s="281"/>
      <c r="BB93" s="281"/>
      <c r="BC93" s="282"/>
      <c r="BD93" s="274"/>
      <c r="BE93" s="275"/>
      <c r="BF93" s="296" t="s">
        <v>188</v>
      </c>
      <c r="BG93" s="245" t="s">
        <v>209</v>
      </c>
    </row>
    <row r="94" spans="1:59" s="91" customFormat="1" ht="15.75" customHeight="1" x14ac:dyDescent="0.25">
      <c r="A94" s="100" t="s">
        <v>242</v>
      </c>
      <c r="B94" s="53" t="s">
        <v>19</v>
      </c>
      <c r="C94" s="208" t="s">
        <v>243</v>
      </c>
      <c r="D94" s="209"/>
      <c r="E94" s="6" t="str">
        <f t="shared" si="210"/>
        <v/>
      </c>
      <c r="F94" s="102"/>
      <c r="G94" s="6" t="str">
        <f t="shared" si="211"/>
        <v/>
      </c>
      <c r="H94" s="102"/>
      <c r="I94" s="103"/>
      <c r="J94" s="56"/>
      <c r="K94" s="6" t="str">
        <f t="shared" si="212"/>
        <v/>
      </c>
      <c r="L94" s="55"/>
      <c r="M94" s="6" t="str">
        <f t="shared" si="213"/>
        <v/>
      </c>
      <c r="N94" s="55"/>
      <c r="O94" s="59"/>
      <c r="P94" s="55"/>
      <c r="Q94" s="6" t="str">
        <f t="shared" si="194"/>
        <v/>
      </c>
      <c r="R94" s="55"/>
      <c r="S94" s="6" t="str">
        <f t="shared" si="195"/>
        <v/>
      </c>
      <c r="T94" s="55"/>
      <c r="U94" s="58"/>
      <c r="V94" s="56"/>
      <c r="W94" s="6" t="str">
        <f t="shared" si="214"/>
        <v/>
      </c>
      <c r="X94" s="55"/>
      <c r="Y94" s="6" t="str">
        <f t="shared" si="215"/>
        <v/>
      </c>
      <c r="Z94" s="55"/>
      <c r="AA94" s="59"/>
      <c r="AB94" s="55"/>
      <c r="AC94" s="6" t="str">
        <f t="shared" si="216"/>
        <v/>
      </c>
      <c r="AD94" s="55"/>
      <c r="AE94" s="6" t="str">
        <f t="shared" si="217"/>
        <v/>
      </c>
      <c r="AF94" s="55"/>
      <c r="AG94" s="58"/>
      <c r="AH94" s="56">
        <v>1</v>
      </c>
      <c r="AI94" s="6">
        <f t="shared" si="218"/>
        <v>14</v>
      </c>
      <c r="AJ94" s="55">
        <v>1</v>
      </c>
      <c r="AK94" s="6">
        <f t="shared" si="219"/>
        <v>14</v>
      </c>
      <c r="AL94" s="55">
        <v>2</v>
      </c>
      <c r="AM94" s="59" t="s">
        <v>75</v>
      </c>
      <c r="AN94" s="56"/>
      <c r="AO94" s="6" t="str">
        <f t="shared" si="220"/>
        <v/>
      </c>
      <c r="AP94" s="55"/>
      <c r="AQ94" s="6" t="str">
        <f t="shared" si="221"/>
        <v/>
      </c>
      <c r="AR94" s="55"/>
      <c r="AS94" s="59"/>
      <c r="AT94" s="55"/>
      <c r="AU94" s="6" t="str">
        <f t="shared" si="222"/>
        <v/>
      </c>
      <c r="AV94" s="55"/>
      <c r="AW94" s="6" t="str">
        <f t="shared" si="223"/>
        <v/>
      </c>
      <c r="AX94" s="55"/>
      <c r="AY94" s="55"/>
      <c r="AZ94" s="283"/>
      <c r="BA94" s="284"/>
      <c r="BB94" s="284"/>
      <c r="BC94" s="285"/>
      <c r="BD94" s="272"/>
      <c r="BE94" s="273"/>
      <c r="BF94" s="296" t="s">
        <v>188</v>
      </c>
      <c r="BG94" s="245" t="s">
        <v>244</v>
      </c>
    </row>
    <row r="95" spans="1:59" s="91" customFormat="1" ht="15.75" customHeight="1" x14ac:dyDescent="0.25">
      <c r="A95" s="100" t="s">
        <v>245</v>
      </c>
      <c r="B95" s="53" t="s">
        <v>19</v>
      </c>
      <c r="C95" s="208" t="s">
        <v>246</v>
      </c>
      <c r="D95" s="209"/>
      <c r="E95" s="6" t="str">
        <f t="shared" si="210"/>
        <v/>
      </c>
      <c r="F95" s="102"/>
      <c r="G95" s="6" t="str">
        <f t="shared" si="211"/>
        <v/>
      </c>
      <c r="H95" s="102"/>
      <c r="I95" s="103"/>
      <c r="J95" s="56"/>
      <c r="K95" s="6" t="str">
        <f t="shared" si="212"/>
        <v/>
      </c>
      <c r="L95" s="55"/>
      <c r="M95" s="6" t="str">
        <f t="shared" si="213"/>
        <v/>
      </c>
      <c r="N95" s="55"/>
      <c r="O95" s="59"/>
      <c r="P95" s="55"/>
      <c r="Q95" s="6" t="str">
        <f t="shared" si="194"/>
        <v/>
      </c>
      <c r="R95" s="55"/>
      <c r="S95" s="6" t="str">
        <f t="shared" si="195"/>
        <v/>
      </c>
      <c r="T95" s="55"/>
      <c r="U95" s="58"/>
      <c r="V95" s="56"/>
      <c r="W95" s="6" t="str">
        <f t="shared" si="214"/>
        <v/>
      </c>
      <c r="X95" s="55"/>
      <c r="Y95" s="6" t="str">
        <f t="shared" si="215"/>
        <v/>
      </c>
      <c r="Z95" s="55"/>
      <c r="AA95" s="59"/>
      <c r="AB95" s="55"/>
      <c r="AC95" s="6" t="str">
        <f t="shared" si="216"/>
        <v/>
      </c>
      <c r="AD95" s="55"/>
      <c r="AE95" s="6" t="str">
        <f t="shared" si="217"/>
        <v/>
      </c>
      <c r="AF95" s="55"/>
      <c r="AG95" s="58"/>
      <c r="AH95" s="56">
        <v>1</v>
      </c>
      <c r="AI95" s="6">
        <f t="shared" si="218"/>
        <v>14</v>
      </c>
      <c r="AJ95" s="55">
        <v>1</v>
      </c>
      <c r="AK95" s="6">
        <f t="shared" si="219"/>
        <v>14</v>
      </c>
      <c r="AL95" s="55">
        <v>2</v>
      </c>
      <c r="AM95" s="59" t="s">
        <v>75</v>
      </c>
      <c r="AN95" s="56"/>
      <c r="AO95" s="6" t="str">
        <f t="shared" si="220"/>
        <v/>
      </c>
      <c r="AP95" s="55"/>
      <c r="AQ95" s="6" t="str">
        <f t="shared" si="221"/>
        <v/>
      </c>
      <c r="AR95" s="55"/>
      <c r="AS95" s="59"/>
      <c r="AT95" s="55"/>
      <c r="AU95" s="6" t="str">
        <f t="shared" si="222"/>
        <v/>
      </c>
      <c r="AV95" s="55"/>
      <c r="AW95" s="6" t="str">
        <f t="shared" si="223"/>
        <v/>
      </c>
      <c r="AX95" s="55"/>
      <c r="AY95" s="55"/>
      <c r="AZ95" s="283"/>
      <c r="BA95" s="284"/>
      <c r="BB95" s="284"/>
      <c r="BC95" s="285"/>
      <c r="BD95" s="272"/>
      <c r="BE95" s="273"/>
      <c r="BF95" s="296" t="s">
        <v>188</v>
      </c>
      <c r="BG95" s="245" t="s">
        <v>190</v>
      </c>
    </row>
    <row r="96" spans="1:59" s="91" customFormat="1" ht="31.5" x14ac:dyDescent="0.25">
      <c r="A96" s="100" t="s">
        <v>247</v>
      </c>
      <c r="B96" s="53" t="s">
        <v>19</v>
      </c>
      <c r="C96" s="208" t="s">
        <v>248</v>
      </c>
      <c r="D96" s="209"/>
      <c r="E96" s="6" t="str">
        <f t="shared" si="210"/>
        <v/>
      </c>
      <c r="F96" s="102"/>
      <c r="G96" s="6" t="str">
        <f t="shared" si="211"/>
        <v/>
      </c>
      <c r="H96" s="102"/>
      <c r="I96" s="103"/>
      <c r="J96" s="56"/>
      <c r="K96" s="6" t="str">
        <f t="shared" si="212"/>
        <v/>
      </c>
      <c r="L96" s="55"/>
      <c r="M96" s="6" t="str">
        <f t="shared" si="213"/>
        <v/>
      </c>
      <c r="N96" s="55"/>
      <c r="O96" s="59"/>
      <c r="P96" s="55"/>
      <c r="Q96" s="6" t="str">
        <f t="shared" si="194"/>
        <v/>
      </c>
      <c r="R96" s="55"/>
      <c r="S96" s="6" t="str">
        <f t="shared" si="195"/>
        <v/>
      </c>
      <c r="T96" s="55"/>
      <c r="U96" s="58"/>
      <c r="V96" s="56">
        <v>1</v>
      </c>
      <c r="W96" s="6">
        <f t="shared" si="214"/>
        <v>14</v>
      </c>
      <c r="X96" s="55">
        <v>1</v>
      </c>
      <c r="Y96" s="6">
        <f t="shared" si="215"/>
        <v>14</v>
      </c>
      <c r="Z96" s="55">
        <v>2</v>
      </c>
      <c r="AA96" s="59" t="s">
        <v>75</v>
      </c>
      <c r="AB96" s="55"/>
      <c r="AC96" s="6" t="str">
        <f t="shared" si="216"/>
        <v/>
      </c>
      <c r="AD96" s="55"/>
      <c r="AE96" s="6" t="str">
        <f t="shared" si="217"/>
        <v/>
      </c>
      <c r="AF96" s="55"/>
      <c r="AG96" s="58"/>
      <c r="AH96" s="56"/>
      <c r="AI96" s="6" t="str">
        <f t="shared" si="218"/>
        <v/>
      </c>
      <c r="AJ96" s="55"/>
      <c r="AK96" s="6" t="str">
        <f t="shared" si="219"/>
        <v/>
      </c>
      <c r="AL96" s="55"/>
      <c r="AM96" s="59"/>
      <c r="AN96" s="56">
        <v>1</v>
      </c>
      <c r="AO96" s="6">
        <f t="shared" si="220"/>
        <v>14</v>
      </c>
      <c r="AP96" s="55">
        <v>1</v>
      </c>
      <c r="AQ96" s="6">
        <f t="shared" si="221"/>
        <v>14</v>
      </c>
      <c r="AR96" s="55">
        <v>2</v>
      </c>
      <c r="AS96" s="59" t="s">
        <v>75</v>
      </c>
      <c r="AT96" s="55"/>
      <c r="AU96" s="6" t="str">
        <f t="shared" si="222"/>
        <v/>
      </c>
      <c r="AV96" s="55"/>
      <c r="AW96" s="6" t="str">
        <f t="shared" si="223"/>
        <v/>
      </c>
      <c r="AX96" s="55"/>
      <c r="AY96" s="58"/>
      <c r="AZ96" s="269"/>
      <c r="BA96" s="270"/>
      <c r="BB96" s="270"/>
      <c r="BC96" s="271"/>
      <c r="BD96" s="272"/>
      <c r="BE96" s="273"/>
      <c r="BF96" s="296" t="s">
        <v>188</v>
      </c>
      <c r="BG96" s="245" t="s">
        <v>209</v>
      </c>
    </row>
    <row r="97" spans="1:59" s="91" customFormat="1" x14ac:dyDescent="0.25">
      <c r="A97" s="234" t="s">
        <v>224</v>
      </c>
      <c r="B97" s="53" t="s">
        <v>19</v>
      </c>
      <c r="C97" s="208" t="s">
        <v>468</v>
      </c>
      <c r="D97" s="209"/>
      <c r="E97" s="6"/>
      <c r="F97" s="102"/>
      <c r="G97" s="6"/>
      <c r="H97" s="102"/>
      <c r="I97" s="103"/>
      <c r="J97" s="56"/>
      <c r="K97" s="6"/>
      <c r="L97" s="55"/>
      <c r="M97" s="6"/>
      <c r="N97" s="55"/>
      <c r="O97" s="59"/>
      <c r="P97" s="55"/>
      <c r="Q97" s="6"/>
      <c r="R97" s="55"/>
      <c r="S97" s="6"/>
      <c r="T97" s="55"/>
      <c r="U97" s="58"/>
      <c r="V97" s="56"/>
      <c r="W97" s="6"/>
      <c r="X97" s="55"/>
      <c r="Y97" s="6"/>
      <c r="Z97" s="55"/>
      <c r="AA97" s="59"/>
      <c r="AB97" s="55"/>
      <c r="AC97" s="6"/>
      <c r="AD97" s="55"/>
      <c r="AE97" s="6"/>
      <c r="AF97" s="55"/>
      <c r="AG97" s="58"/>
      <c r="AH97" s="56">
        <v>1</v>
      </c>
      <c r="AI97" s="6">
        <f t="shared" si="218"/>
        <v>14</v>
      </c>
      <c r="AJ97" s="55">
        <v>1</v>
      </c>
      <c r="AK97" s="6">
        <f t="shared" si="219"/>
        <v>14</v>
      </c>
      <c r="AL97" s="55">
        <v>2</v>
      </c>
      <c r="AM97" s="59" t="s">
        <v>75</v>
      </c>
      <c r="AN97" s="56"/>
      <c r="AO97" s="6"/>
      <c r="AP97" s="55"/>
      <c r="AQ97" s="6"/>
      <c r="AR97" s="55"/>
      <c r="AS97" s="59"/>
      <c r="AT97" s="55"/>
      <c r="AU97" s="6"/>
      <c r="AV97" s="55"/>
      <c r="AW97" s="6"/>
      <c r="AX97" s="55"/>
      <c r="AY97" s="58"/>
      <c r="AZ97" s="361"/>
      <c r="BA97" s="362"/>
      <c r="BB97" s="362"/>
      <c r="BC97" s="363"/>
      <c r="BD97" s="364"/>
      <c r="BE97" s="365"/>
      <c r="BF97" s="296"/>
      <c r="BG97" s="245"/>
    </row>
    <row r="98" spans="1:59" s="91" customFormat="1" ht="31.5" x14ac:dyDescent="0.25">
      <c r="A98" s="100" t="s">
        <v>249</v>
      </c>
      <c r="B98" s="53" t="s">
        <v>19</v>
      </c>
      <c r="C98" s="208" t="s">
        <v>250</v>
      </c>
      <c r="D98" s="209"/>
      <c r="E98" s="6" t="str">
        <f t="shared" si="210"/>
        <v/>
      </c>
      <c r="F98" s="102"/>
      <c r="G98" s="6" t="str">
        <f t="shared" si="211"/>
        <v/>
      </c>
      <c r="H98" s="102"/>
      <c r="I98" s="103"/>
      <c r="J98" s="56"/>
      <c r="K98" s="6" t="str">
        <f t="shared" si="212"/>
        <v/>
      </c>
      <c r="L98" s="55"/>
      <c r="M98" s="6" t="str">
        <f t="shared" si="213"/>
        <v/>
      </c>
      <c r="N98" s="55"/>
      <c r="O98" s="59"/>
      <c r="P98" s="55"/>
      <c r="Q98" s="6" t="str">
        <f t="shared" si="194"/>
        <v/>
      </c>
      <c r="R98" s="55"/>
      <c r="S98" s="6" t="str">
        <f t="shared" si="195"/>
        <v/>
      </c>
      <c r="T98" s="55"/>
      <c r="U98" s="58"/>
      <c r="V98" s="56"/>
      <c r="W98" s="6" t="str">
        <f t="shared" si="214"/>
        <v/>
      </c>
      <c r="X98" s="55"/>
      <c r="Y98" s="6" t="str">
        <f t="shared" si="215"/>
        <v/>
      </c>
      <c r="Z98" s="55"/>
      <c r="AA98" s="59"/>
      <c r="AB98" s="55"/>
      <c r="AC98" s="6" t="str">
        <f t="shared" si="216"/>
        <v/>
      </c>
      <c r="AD98" s="55"/>
      <c r="AE98" s="6" t="str">
        <f t="shared" si="217"/>
        <v/>
      </c>
      <c r="AF98" s="55"/>
      <c r="AG98" s="58"/>
      <c r="AH98" s="56"/>
      <c r="AI98" s="6" t="str">
        <f t="shared" si="218"/>
        <v/>
      </c>
      <c r="AJ98" s="55"/>
      <c r="AK98" s="6" t="str">
        <f t="shared" si="219"/>
        <v/>
      </c>
      <c r="AL98" s="55"/>
      <c r="AM98" s="59"/>
      <c r="AN98" s="56">
        <v>1</v>
      </c>
      <c r="AO98" s="6">
        <f t="shared" si="220"/>
        <v>14</v>
      </c>
      <c r="AP98" s="55">
        <v>1</v>
      </c>
      <c r="AQ98" s="6">
        <f t="shared" si="221"/>
        <v>14</v>
      </c>
      <c r="AR98" s="55">
        <v>2</v>
      </c>
      <c r="AS98" s="59" t="s">
        <v>75</v>
      </c>
      <c r="AT98" s="55"/>
      <c r="AU98" s="6" t="str">
        <f t="shared" si="222"/>
        <v/>
      </c>
      <c r="AV98" s="55"/>
      <c r="AW98" s="6" t="str">
        <f t="shared" si="223"/>
        <v/>
      </c>
      <c r="AX98" s="55"/>
      <c r="AY98" s="58"/>
      <c r="AZ98" s="269"/>
      <c r="BA98" s="270"/>
      <c r="BB98" s="270"/>
      <c r="BC98" s="271"/>
      <c r="BD98" s="272"/>
      <c r="BE98" s="273"/>
      <c r="BF98" s="296" t="s">
        <v>188</v>
      </c>
      <c r="BG98" s="245" t="s">
        <v>196</v>
      </c>
    </row>
    <row r="99" spans="1:59" s="91" customFormat="1" ht="15.75" customHeight="1" x14ac:dyDescent="0.25">
      <c r="A99" s="100" t="s">
        <v>251</v>
      </c>
      <c r="B99" s="53" t="s">
        <v>19</v>
      </c>
      <c r="C99" s="208" t="s">
        <v>252</v>
      </c>
      <c r="D99" s="209"/>
      <c r="E99" s="6" t="str">
        <f t="shared" si="210"/>
        <v/>
      </c>
      <c r="F99" s="102"/>
      <c r="G99" s="6" t="str">
        <f t="shared" si="211"/>
        <v/>
      </c>
      <c r="H99" s="102"/>
      <c r="I99" s="103"/>
      <c r="J99" s="56"/>
      <c r="K99" s="6" t="str">
        <f t="shared" si="212"/>
        <v/>
      </c>
      <c r="L99" s="55"/>
      <c r="M99" s="6" t="str">
        <f t="shared" si="213"/>
        <v/>
      </c>
      <c r="N99" s="55"/>
      <c r="O99" s="59"/>
      <c r="P99" s="55"/>
      <c r="Q99" s="6" t="str">
        <f t="shared" si="194"/>
        <v/>
      </c>
      <c r="R99" s="55"/>
      <c r="S99" s="6" t="str">
        <f t="shared" si="195"/>
        <v/>
      </c>
      <c r="T99" s="55"/>
      <c r="U99" s="58"/>
      <c r="V99" s="56"/>
      <c r="W99" s="6" t="str">
        <f t="shared" si="214"/>
        <v/>
      </c>
      <c r="X99" s="55"/>
      <c r="Y99" s="6" t="str">
        <f t="shared" si="215"/>
        <v/>
      </c>
      <c r="Z99" s="55"/>
      <c r="AA99" s="59"/>
      <c r="AB99" s="55"/>
      <c r="AC99" s="6" t="str">
        <f t="shared" si="216"/>
        <v/>
      </c>
      <c r="AD99" s="55"/>
      <c r="AE99" s="6" t="str">
        <f t="shared" si="217"/>
        <v/>
      </c>
      <c r="AF99" s="55"/>
      <c r="AG99" s="58"/>
      <c r="AH99" s="56"/>
      <c r="AI99" s="6" t="str">
        <f t="shared" si="218"/>
        <v/>
      </c>
      <c r="AJ99" s="55"/>
      <c r="AK99" s="6" t="str">
        <f t="shared" si="219"/>
        <v/>
      </c>
      <c r="AL99" s="55"/>
      <c r="AM99" s="59"/>
      <c r="AN99" s="56"/>
      <c r="AO99" s="6" t="str">
        <f t="shared" si="220"/>
        <v/>
      </c>
      <c r="AP99" s="57"/>
      <c r="AQ99" s="6" t="str">
        <f t="shared" si="221"/>
        <v/>
      </c>
      <c r="AR99" s="57"/>
      <c r="AS99" s="60"/>
      <c r="AT99" s="56">
        <v>1</v>
      </c>
      <c r="AU99" s="6">
        <f t="shared" si="222"/>
        <v>14</v>
      </c>
      <c r="AV99" s="55">
        <v>1</v>
      </c>
      <c r="AW99" s="6">
        <f t="shared" si="223"/>
        <v>14</v>
      </c>
      <c r="AX99" s="55">
        <v>2</v>
      </c>
      <c r="AY99" s="59" t="s">
        <v>75</v>
      </c>
      <c r="AZ99" s="375"/>
      <c r="BA99" s="376"/>
      <c r="BB99" s="376"/>
      <c r="BC99" s="377"/>
      <c r="BD99" s="378"/>
      <c r="BE99" s="379"/>
      <c r="BF99" s="296" t="s">
        <v>188</v>
      </c>
      <c r="BG99" s="245" t="s">
        <v>200</v>
      </c>
    </row>
    <row r="100" spans="1:59" s="91" customFormat="1" ht="15.75" customHeight="1" x14ac:dyDescent="0.25">
      <c r="A100" s="100" t="s">
        <v>259</v>
      </c>
      <c r="B100" s="53" t="s">
        <v>19</v>
      </c>
      <c r="C100" s="208" t="s">
        <v>260</v>
      </c>
      <c r="D100" s="209"/>
      <c r="E100" s="6" t="str">
        <f t="shared" si="210"/>
        <v/>
      </c>
      <c r="F100" s="102"/>
      <c r="G100" s="6" t="str">
        <f t="shared" si="211"/>
        <v/>
      </c>
      <c r="H100" s="102"/>
      <c r="I100" s="103"/>
      <c r="J100" s="56"/>
      <c r="K100" s="6" t="str">
        <f t="shared" si="212"/>
        <v/>
      </c>
      <c r="L100" s="55"/>
      <c r="M100" s="6" t="str">
        <f t="shared" si="213"/>
        <v/>
      </c>
      <c r="N100" s="55"/>
      <c r="O100" s="59"/>
      <c r="P100" s="55"/>
      <c r="Q100" s="6" t="str">
        <f t="shared" si="194"/>
        <v/>
      </c>
      <c r="R100" s="55"/>
      <c r="S100" s="6" t="str">
        <f t="shared" si="195"/>
        <v/>
      </c>
      <c r="T100" s="55"/>
      <c r="U100" s="58"/>
      <c r="V100" s="56">
        <v>1</v>
      </c>
      <c r="W100" s="6">
        <f t="shared" ref="W100:W101" si="224">IF(V100*14=0,"",V100*14)</f>
        <v>14</v>
      </c>
      <c r="X100" s="55">
        <v>1</v>
      </c>
      <c r="Y100" s="6">
        <f t="shared" ref="Y100:Y101" si="225">IF(X100*14=0,"",X100*14)</f>
        <v>14</v>
      </c>
      <c r="Z100" s="55">
        <v>2</v>
      </c>
      <c r="AA100" s="59" t="s">
        <v>92</v>
      </c>
      <c r="AB100" s="55"/>
      <c r="AC100" s="6" t="str">
        <f t="shared" si="216"/>
        <v/>
      </c>
      <c r="AD100" s="55"/>
      <c r="AE100" s="6" t="str">
        <f t="shared" si="217"/>
        <v/>
      </c>
      <c r="AF100" s="55"/>
      <c r="AG100" s="58"/>
      <c r="AH100" s="56"/>
      <c r="AI100" s="6" t="str">
        <f t="shared" si="218"/>
        <v/>
      </c>
      <c r="AJ100" s="55"/>
      <c r="AK100" s="6" t="str">
        <f t="shared" si="219"/>
        <v/>
      </c>
      <c r="AL100" s="55"/>
      <c r="AM100" s="59"/>
      <c r="AN100" s="56"/>
      <c r="AO100" s="6" t="str">
        <f t="shared" si="220"/>
        <v/>
      </c>
      <c r="AP100" s="57"/>
      <c r="AQ100" s="6" t="str">
        <f t="shared" si="221"/>
        <v/>
      </c>
      <c r="AR100" s="57"/>
      <c r="AS100" s="60"/>
      <c r="AT100" s="55"/>
      <c r="AU100" s="6" t="str">
        <f t="shared" si="222"/>
        <v/>
      </c>
      <c r="AV100" s="55"/>
      <c r="AW100" s="6" t="str">
        <f t="shared" si="223"/>
        <v/>
      </c>
      <c r="AX100" s="55"/>
      <c r="AY100" s="55"/>
      <c r="AZ100" s="375"/>
      <c r="BA100" s="376"/>
      <c r="BB100" s="376"/>
      <c r="BC100" s="377"/>
      <c r="BD100" s="378"/>
      <c r="BE100" s="379"/>
      <c r="BF100" s="296" t="s">
        <v>193</v>
      </c>
      <c r="BG100" s="245" t="s">
        <v>104</v>
      </c>
    </row>
    <row r="101" spans="1:59" s="91" customFormat="1" ht="15.75" customHeight="1" x14ac:dyDescent="0.25">
      <c r="A101" s="100" t="s">
        <v>261</v>
      </c>
      <c r="B101" s="53" t="s">
        <v>19</v>
      </c>
      <c r="C101" s="208" t="s">
        <v>262</v>
      </c>
      <c r="D101" s="209"/>
      <c r="E101" s="6" t="str">
        <f t="shared" si="210"/>
        <v/>
      </c>
      <c r="F101" s="102"/>
      <c r="G101" s="6" t="str">
        <f t="shared" si="211"/>
        <v/>
      </c>
      <c r="H101" s="102"/>
      <c r="I101" s="103"/>
      <c r="J101" s="56"/>
      <c r="K101" s="6" t="str">
        <f t="shared" si="212"/>
        <v/>
      </c>
      <c r="L101" s="55"/>
      <c r="M101" s="6" t="str">
        <f t="shared" si="213"/>
        <v/>
      </c>
      <c r="N101" s="55"/>
      <c r="O101" s="59"/>
      <c r="P101" s="55"/>
      <c r="Q101" s="6" t="str">
        <f t="shared" si="194"/>
        <v/>
      </c>
      <c r="R101" s="55"/>
      <c r="S101" s="6" t="str">
        <f t="shared" si="195"/>
        <v/>
      </c>
      <c r="T101" s="55"/>
      <c r="U101" s="58"/>
      <c r="V101" s="56">
        <v>1</v>
      </c>
      <c r="W101" s="6">
        <f t="shared" si="224"/>
        <v>14</v>
      </c>
      <c r="X101" s="55">
        <v>1</v>
      </c>
      <c r="Y101" s="6">
        <f t="shared" si="225"/>
        <v>14</v>
      </c>
      <c r="Z101" s="55">
        <v>2</v>
      </c>
      <c r="AA101" s="59" t="s">
        <v>75</v>
      </c>
      <c r="AB101" s="55"/>
      <c r="AC101" s="6" t="str">
        <f t="shared" si="216"/>
        <v/>
      </c>
      <c r="AD101" s="55"/>
      <c r="AE101" s="6" t="str">
        <f t="shared" si="217"/>
        <v/>
      </c>
      <c r="AF101" s="55"/>
      <c r="AG101" s="58"/>
      <c r="AH101" s="56"/>
      <c r="AI101" s="6" t="str">
        <f t="shared" si="218"/>
        <v/>
      </c>
      <c r="AJ101" s="55"/>
      <c r="AK101" s="6" t="str">
        <f t="shared" si="219"/>
        <v/>
      </c>
      <c r="AL101" s="55"/>
      <c r="AM101" s="59"/>
      <c r="AN101" s="56"/>
      <c r="AO101" s="6" t="str">
        <f t="shared" si="220"/>
        <v/>
      </c>
      <c r="AP101" s="57"/>
      <c r="AQ101" s="6" t="str">
        <f t="shared" si="221"/>
        <v/>
      </c>
      <c r="AR101" s="57"/>
      <c r="AS101" s="60"/>
      <c r="AT101" s="55"/>
      <c r="AU101" s="6" t="str">
        <f t="shared" si="222"/>
        <v/>
      </c>
      <c r="AV101" s="55"/>
      <c r="AW101" s="6" t="str">
        <f t="shared" si="223"/>
        <v/>
      </c>
      <c r="AX101" s="55"/>
      <c r="AY101" s="55"/>
      <c r="AZ101" s="375"/>
      <c r="BA101" s="376"/>
      <c r="BB101" s="376"/>
      <c r="BC101" s="377"/>
      <c r="BD101" s="378"/>
      <c r="BE101" s="379"/>
      <c r="BF101" s="296" t="s">
        <v>193</v>
      </c>
      <c r="BG101" s="245" t="s">
        <v>104</v>
      </c>
    </row>
    <row r="102" spans="1:59" s="91" customFormat="1" x14ac:dyDescent="0.25">
      <c r="A102" s="100" t="s">
        <v>263</v>
      </c>
      <c r="B102" s="53" t="s">
        <v>19</v>
      </c>
      <c r="C102" s="208" t="s">
        <v>264</v>
      </c>
      <c r="D102" s="209"/>
      <c r="E102" s="6" t="str">
        <f t="shared" si="210"/>
        <v/>
      </c>
      <c r="F102" s="102"/>
      <c r="G102" s="6" t="str">
        <f t="shared" si="211"/>
        <v/>
      </c>
      <c r="H102" s="102"/>
      <c r="I102" s="103"/>
      <c r="J102" s="56"/>
      <c r="K102" s="6" t="str">
        <f t="shared" si="212"/>
        <v/>
      </c>
      <c r="L102" s="55"/>
      <c r="M102" s="6" t="str">
        <f t="shared" si="213"/>
        <v/>
      </c>
      <c r="N102" s="55"/>
      <c r="O102" s="59"/>
      <c r="P102" s="55"/>
      <c r="Q102" s="6" t="str">
        <f t="shared" si="194"/>
        <v/>
      </c>
      <c r="R102" s="55"/>
      <c r="S102" s="6" t="str">
        <f t="shared" si="195"/>
        <v/>
      </c>
      <c r="T102" s="55"/>
      <c r="U102" s="58"/>
      <c r="V102" s="56"/>
      <c r="W102" s="6" t="str">
        <f t="shared" si="214"/>
        <v/>
      </c>
      <c r="X102" s="55"/>
      <c r="Y102" s="6" t="str">
        <f t="shared" si="215"/>
        <v/>
      </c>
      <c r="Z102" s="55"/>
      <c r="AA102" s="59"/>
      <c r="AB102" s="55">
        <v>1</v>
      </c>
      <c r="AC102" s="6">
        <f t="shared" si="216"/>
        <v>14</v>
      </c>
      <c r="AD102" s="55">
        <v>1</v>
      </c>
      <c r="AE102" s="6">
        <f t="shared" si="217"/>
        <v>14</v>
      </c>
      <c r="AF102" s="55">
        <v>2</v>
      </c>
      <c r="AG102" s="58" t="s">
        <v>75</v>
      </c>
      <c r="AH102" s="56"/>
      <c r="AI102" s="6" t="str">
        <f t="shared" si="218"/>
        <v/>
      </c>
      <c r="AJ102" s="55"/>
      <c r="AK102" s="6" t="str">
        <f t="shared" si="219"/>
        <v/>
      </c>
      <c r="AL102" s="55"/>
      <c r="AM102" s="59"/>
      <c r="AN102" s="56"/>
      <c r="AO102" s="6" t="str">
        <f t="shared" si="220"/>
        <v/>
      </c>
      <c r="AP102" s="57"/>
      <c r="AQ102" s="6" t="str">
        <f t="shared" si="221"/>
        <v/>
      </c>
      <c r="AR102" s="57"/>
      <c r="AS102" s="60"/>
      <c r="AT102" s="55"/>
      <c r="AU102" s="6" t="str">
        <f t="shared" si="222"/>
        <v/>
      </c>
      <c r="AV102" s="55"/>
      <c r="AW102" s="6" t="str">
        <f t="shared" si="223"/>
        <v/>
      </c>
      <c r="AX102" s="55"/>
      <c r="AY102" s="55"/>
      <c r="AZ102" s="375"/>
      <c r="BA102" s="376"/>
      <c r="BB102" s="376"/>
      <c r="BC102" s="377"/>
      <c r="BD102" s="378"/>
      <c r="BE102" s="379"/>
      <c r="BF102" s="296" t="s">
        <v>193</v>
      </c>
      <c r="BG102" s="245" t="s">
        <v>104</v>
      </c>
    </row>
    <row r="103" spans="1:59" s="91" customFormat="1" x14ac:dyDescent="0.25">
      <c r="A103" s="100" t="s">
        <v>265</v>
      </c>
      <c r="B103" s="53" t="s">
        <v>19</v>
      </c>
      <c r="C103" s="208" t="s">
        <v>266</v>
      </c>
      <c r="D103" s="209"/>
      <c r="E103" s="6" t="str">
        <f t="shared" si="210"/>
        <v/>
      </c>
      <c r="F103" s="102"/>
      <c r="G103" s="6" t="str">
        <f t="shared" si="211"/>
        <v/>
      </c>
      <c r="H103" s="102"/>
      <c r="I103" s="103"/>
      <c r="J103" s="56"/>
      <c r="K103" s="6" t="str">
        <f t="shared" si="212"/>
        <v/>
      </c>
      <c r="L103" s="55"/>
      <c r="M103" s="6" t="str">
        <f t="shared" si="213"/>
        <v/>
      </c>
      <c r="N103" s="55"/>
      <c r="O103" s="59"/>
      <c r="P103" s="55"/>
      <c r="Q103" s="6" t="str">
        <f t="shared" si="194"/>
        <v/>
      </c>
      <c r="R103" s="55"/>
      <c r="S103" s="6" t="str">
        <f t="shared" si="195"/>
        <v/>
      </c>
      <c r="T103" s="55"/>
      <c r="U103" s="58"/>
      <c r="V103" s="56"/>
      <c r="W103" s="6" t="str">
        <f t="shared" ref="W103:W106" si="226">IF(V103*14=0,"",V103*14)</f>
        <v/>
      </c>
      <c r="X103" s="55"/>
      <c r="Y103" s="6" t="str">
        <f t="shared" ref="Y103:Y106" si="227">IF(X103*14=0,"",X103*14)</f>
        <v/>
      </c>
      <c r="Z103" s="55"/>
      <c r="AA103" s="59"/>
      <c r="AB103" s="55">
        <v>1</v>
      </c>
      <c r="AC103" s="6">
        <f t="shared" si="216"/>
        <v>14</v>
      </c>
      <c r="AD103" s="55">
        <v>1</v>
      </c>
      <c r="AE103" s="6">
        <f t="shared" si="217"/>
        <v>14</v>
      </c>
      <c r="AF103" s="55">
        <v>2</v>
      </c>
      <c r="AG103" s="58" t="s">
        <v>75</v>
      </c>
      <c r="AH103" s="56"/>
      <c r="AI103" s="6" t="str">
        <f t="shared" si="218"/>
        <v/>
      </c>
      <c r="AJ103" s="55"/>
      <c r="AK103" s="6" t="str">
        <f t="shared" si="219"/>
        <v/>
      </c>
      <c r="AL103" s="55"/>
      <c r="AM103" s="59"/>
      <c r="AN103" s="56"/>
      <c r="AO103" s="6" t="str">
        <f t="shared" ref="AO103:AO106" si="228">IF(AN103*14=0,"",AN103*14)</f>
        <v/>
      </c>
      <c r="AP103" s="57"/>
      <c r="AQ103" s="6" t="str">
        <f t="shared" ref="AQ103:AQ106" si="229">IF(AP103*14=0,"",AP103*14)</f>
        <v/>
      </c>
      <c r="AR103" s="57"/>
      <c r="AS103" s="60"/>
      <c r="AT103" s="55"/>
      <c r="AU103" s="6" t="str">
        <f t="shared" ref="AU103:AU106" si="230">IF(AT103*14=0,"",AT103*14)</f>
        <v/>
      </c>
      <c r="AV103" s="55"/>
      <c r="AW103" s="6" t="str">
        <f t="shared" ref="AW103:AW106" si="231">IF(AV103*14=0,"",AV103*14)</f>
        <v/>
      </c>
      <c r="AX103" s="55"/>
      <c r="AY103" s="55"/>
      <c r="AZ103" s="375"/>
      <c r="BA103" s="376"/>
      <c r="BB103" s="376"/>
      <c r="BC103" s="377"/>
      <c r="BD103" s="378"/>
      <c r="BE103" s="379"/>
      <c r="BF103" s="296" t="s">
        <v>193</v>
      </c>
      <c r="BG103" s="245" t="s">
        <v>104</v>
      </c>
    </row>
    <row r="104" spans="1:59" s="91" customFormat="1" ht="15.6" customHeight="1" x14ac:dyDescent="0.25">
      <c r="A104" s="100" t="s">
        <v>267</v>
      </c>
      <c r="B104" s="53" t="s">
        <v>19</v>
      </c>
      <c r="C104" s="208" t="s">
        <v>268</v>
      </c>
      <c r="D104" s="209"/>
      <c r="E104" s="6" t="str">
        <f t="shared" si="210"/>
        <v/>
      </c>
      <c r="F104" s="102"/>
      <c r="G104" s="6" t="str">
        <f t="shared" si="211"/>
        <v/>
      </c>
      <c r="H104" s="102"/>
      <c r="I104" s="103"/>
      <c r="J104" s="56"/>
      <c r="K104" s="6" t="str">
        <f t="shared" si="212"/>
        <v/>
      </c>
      <c r="L104" s="55"/>
      <c r="M104" s="6" t="str">
        <f t="shared" si="213"/>
        <v/>
      </c>
      <c r="N104" s="55"/>
      <c r="O104" s="59"/>
      <c r="P104" s="55"/>
      <c r="Q104" s="6" t="str">
        <f t="shared" si="194"/>
        <v/>
      </c>
      <c r="R104" s="55"/>
      <c r="S104" s="6" t="str">
        <f t="shared" si="195"/>
        <v/>
      </c>
      <c r="T104" s="55"/>
      <c r="U104" s="58"/>
      <c r="V104" s="56"/>
      <c r="W104" s="6" t="str">
        <f t="shared" si="226"/>
        <v/>
      </c>
      <c r="X104" s="55"/>
      <c r="Y104" s="6" t="str">
        <f t="shared" si="227"/>
        <v/>
      </c>
      <c r="Z104" s="55"/>
      <c r="AA104" s="59"/>
      <c r="AB104" s="55">
        <v>1</v>
      </c>
      <c r="AC104" s="6">
        <f t="shared" ref="AC104" si="232">IF(AB104*14=0,"",AB104*14)</f>
        <v>14</v>
      </c>
      <c r="AD104" s="55">
        <v>1</v>
      </c>
      <c r="AE104" s="6">
        <f t="shared" ref="AE104" si="233">IF(AD104*14=0,"",AD104*14)</f>
        <v>14</v>
      </c>
      <c r="AF104" s="55">
        <v>2</v>
      </c>
      <c r="AG104" s="58" t="s">
        <v>75</v>
      </c>
      <c r="AH104" s="56"/>
      <c r="AI104" s="6" t="str">
        <f t="shared" si="218"/>
        <v/>
      </c>
      <c r="AJ104" s="55"/>
      <c r="AK104" s="6" t="str">
        <f t="shared" si="219"/>
        <v/>
      </c>
      <c r="AL104" s="55"/>
      <c r="AM104" s="59"/>
      <c r="AN104" s="56"/>
      <c r="AO104" s="6" t="str">
        <f t="shared" si="228"/>
        <v/>
      </c>
      <c r="AP104" s="57"/>
      <c r="AQ104" s="6" t="str">
        <f t="shared" si="229"/>
        <v/>
      </c>
      <c r="AR104" s="57"/>
      <c r="AS104" s="60"/>
      <c r="AT104" s="55"/>
      <c r="AU104" s="6" t="str">
        <f t="shared" si="230"/>
        <v/>
      </c>
      <c r="AV104" s="55"/>
      <c r="AW104" s="6" t="str">
        <f t="shared" si="231"/>
        <v/>
      </c>
      <c r="AX104" s="55"/>
      <c r="AY104" s="55"/>
      <c r="AZ104" s="375"/>
      <c r="BA104" s="376"/>
      <c r="BB104" s="376"/>
      <c r="BC104" s="377"/>
      <c r="BD104" s="378"/>
      <c r="BE104" s="379"/>
      <c r="BF104" s="296" t="s">
        <v>193</v>
      </c>
      <c r="BG104" s="245" t="s">
        <v>104</v>
      </c>
    </row>
    <row r="105" spans="1:59" s="91" customFormat="1" ht="15.75" customHeight="1" x14ac:dyDescent="0.25">
      <c r="A105" s="100" t="s">
        <v>279</v>
      </c>
      <c r="B105" s="53" t="s">
        <v>19</v>
      </c>
      <c r="C105" s="208" t="s">
        <v>280</v>
      </c>
      <c r="D105" s="56">
        <v>1</v>
      </c>
      <c r="E105" s="6">
        <f t="shared" si="210"/>
        <v>14</v>
      </c>
      <c r="F105" s="55">
        <v>1</v>
      </c>
      <c r="G105" s="6">
        <f t="shared" si="211"/>
        <v>14</v>
      </c>
      <c r="H105" s="55">
        <v>4</v>
      </c>
      <c r="I105" s="59" t="s">
        <v>75</v>
      </c>
      <c r="J105" s="56"/>
      <c r="K105" s="6" t="str">
        <f t="shared" ref="K105:K106" si="234">IF(J105*14=0,"",J105*14)</f>
        <v/>
      </c>
      <c r="L105" s="55"/>
      <c r="M105" s="6" t="str">
        <f t="shared" ref="M105:M106" si="235">IF(L105*14=0,"",L105*14)</f>
        <v/>
      </c>
      <c r="N105" s="55"/>
      <c r="O105" s="59"/>
      <c r="P105" s="55"/>
      <c r="Q105" s="6" t="str">
        <f t="shared" ref="Q105:Q106" si="236">IF(P105*14=0,"",P105*14)</f>
        <v/>
      </c>
      <c r="R105" s="55"/>
      <c r="S105" s="6" t="str">
        <f t="shared" ref="S105:S106" si="237">IF(R105*14=0,"",R105*14)</f>
        <v/>
      </c>
      <c r="T105" s="55"/>
      <c r="U105" s="58"/>
      <c r="V105" s="56"/>
      <c r="W105" s="6" t="str">
        <f t="shared" si="226"/>
        <v/>
      </c>
      <c r="X105" s="55"/>
      <c r="Y105" s="6" t="str">
        <f t="shared" si="227"/>
        <v/>
      </c>
      <c r="Z105" s="55"/>
      <c r="AA105" s="59"/>
      <c r="AB105" s="55"/>
      <c r="AC105" s="6" t="str">
        <f t="shared" ref="AC105:AC106" si="238">IF(AB105*14=0,"",AB105*14)</f>
        <v/>
      </c>
      <c r="AD105" s="55"/>
      <c r="AE105" s="6" t="str">
        <f t="shared" ref="AE105:AE106" si="239">IF(AD105*14=0,"",AD105*14)</f>
        <v/>
      </c>
      <c r="AF105" s="55"/>
      <c r="AG105" s="58"/>
      <c r="AH105" s="56"/>
      <c r="AI105" s="6" t="str">
        <f t="shared" ref="AI105:AI106" si="240">IF(AH105*14=0,"",AH105*14)</f>
        <v/>
      </c>
      <c r="AJ105" s="55"/>
      <c r="AK105" s="6" t="str">
        <f t="shared" ref="AK105:AK106" si="241">IF(AJ105*14=0,"",AJ105*14)</f>
        <v/>
      </c>
      <c r="AL105" s="55"/>
      <c r="AM105" s="59"/>
      <c r="AN105" s="56"/>
      <c r="AO105" s="6" t="str">
        <f t="shared" si="228"/>
        <v/>
      </c>
      <c r="AP105" s="57"/>
      <c r="AQ105" s="6" t="str">
        <f t="shared" si="229"/>
        <v/>
      </c>
      <c r="AR105" s="57"/>
      <c r="AS105" s="60"/>
      <c r="AT105" s="55"/>
      <c r="AU105" s="6" t="str">
        <f t="shared" si="230"/>
        <v/>
      </c>
      <c r="AV105" s="55"/>
      <c r="AW105" s="6" t="str">
        <f t="shared" si="231"/>
        <v/>
      </c>
      <c r="AX105" s="55"/>
      <c r="AY105" s="55"/>
      <c r="AZ105" s="375"/>
      <c r="BA105" s="376"/>
      <c r="BB105" s="376"/>
      <c r="BC105" s="377"/>
      <c r="BD105" s="378"/>
      <c r="BE105" s="379"/>
      <c r="BF105" s="296" t="s">
        <v>188</v>
      </c>
      <c r="BG105" s="245" t="s">
        <v>192</v>
      </c>
    </row>
    <row r="106" spans="1:59" s="91" customFormat="1" ht="15.75" customHeight="1" x14ac:dyDescent="0.25">
      <c r="A106" s="100" t="s">
        <v>281</v>
      </c>
      <c r="B106" s="53" t="s">
        <v>19</v>
      </c>
      <c r="C106" s="208" t="s">
        <v>282</v>
      </c>
      <c r="D106" s="56">
        <v>1</v>
      </c>
      <c r="E106" s="6">
        <f t="shared" si="210"/>
        <v>14</v>
      </c>
      <c r="F106" s="55">
        <v>1</v>
      </c>
      <c r="G106" s="6">
        <f t="shared" si="211"/>
        <v>14</v>
      </c>
      <c r="H106" s="55">
        <v>4</v>
      </c>
      <c r="I106" s="59" t="s">
        <v>75</v>
      </c>
      <c r="J106" s="56"/>
      <c r="K106" s="6" t="str">
        <f t="shared" si="234"/>
        <v/>
      </c>
      <c r="L106" s="55"/>
      <c r="M106" s="6" t="str">
        <f t="shared" si="235"/>
        <v/>
      </c>
      <c r="N106" s="55"/>
      <c r="O106" s="59"/>
      <c r="P106" s="55"/>
      <c r="Q106" s="6" t="str">
        <f t="shared" si="236"/>
        <v/>
      </c>
      <c r="R106" s="55"/>
      <c r="S106" s="6" t="str">
        <f t="shared" si="237"/>
        <v/>
      </c>
      <c r="T106" s="55"/>
      <c r="U106" s="58"/>
      <c r="V106" s="56"/>
      <c r="W106" s="6" t="str">
        <f t="shared" si="226"/>
        <v/>
      </c>
      <c r="X106" s="55"/>
      <c r="Y106" s="6" t="str">
        <f t="shared" si="227"/>
        <v/>
      </c>
      <c r="Z106" s="55"/>
      <c r="AA106" s="59"/>
      <c r="AB106" s="55"/>
      <c r="AC106" s="6" t="str">
        <f t="shared" si="238"/>
        <v/>
      </c>
      <c r="AD106" s="55"/>
      <c r="AE106" s="6" t="str">
        <f t="shared" si="239"/>
        <v/>
      </c>
      <c r="AF106" s="55"/>
      <c r="AG106" s="58"/>
      <c r="AH106" s="56"/>
      <c r="AI106" s="6" t="str">
        <f t="shared" si="240"/>
        <v/>
      </c>
      <c r="AJ106" s="55"/>
      <c r="AK106" s="6" t="str">
        <f t="shared" si="241"/>
        <v/>
      </c>
      <c r="AL106" s="55"/>
      <c r="AM106" s="59"/>
      <c r="AN106" s="56"/>
      <c r="AO106" s="6" t="str">
        <f t="shared" si="228"/>
        <v/>
      </c>
      <c r="AP106" s="57"/>
      <c r="AQ106" s="6" t="str">
        <f t="shared" si="229"/>
        <v/>
      </c>
      <c r="AR106" s="57"/>
      <c r="AS106" s="60"/>
      <c r="AT106" s="55"/>
      <c r="AU106" s="6" t="str">
        <f t="shared" si="230"/>
        <v/>
      </c>
      <c r="AV106" s="55"/>
      <c r="AW106" s="6" t="str">
        <f t="shared" si="231"/>
        <v/>
      </c>
      <c r="AX106" s="55"/>
      <c r="AY106" s="55"/>
      <c r="AZ106" s="375"/>
      <c r="BA106" s="376"/>
      <c r="BB106" s="376"/>
      <c r="BC106" s="377"/>
      <c r="BD106" s="378"/>
      <c r="BE106" s="379"/>
      <c r="BF106" s="296" t="s">
        <v>188</v>
      </c>
      <c r="BG106" s="245" t="s">
        <v>192</v>
      </c>
    </row>
    <row r="107" spans="1:59" s="91" customFormat="1" ht="15.75" customHeight="1" x14ac:dyDescent="0.25">
      <c r="A107" s="100" t="s">
        <v>283</v>
      </c>
      <c r="B107" s="279" t="s">
        <v>19</v>
      </c>
      <c r="C107" s="208" t="s">
        <v>284</v>
      </c>
      <c r="D107" s="56">
        <v>1</v>
      </c>
      <c r="E107" s="6">
        <f t="shared" si="210"/>
        <v>14</v>
      </c>
      <c r="F107" s="55">
        <v>1</v>
      </c>
      <c r="G107" s="6">
        <f t="shared" si="211"/>
        <v>14</v>
      </c>
      <c r="H107" s="55">
        <v>4</v>
      </c>
      <c r="I107" s="59" t="s">
        <v>75</v>
      </c>
      <c r="J107" s="56"/>
      <c r="K107" s="6" t="str">
        <f t="shared" si="212"/>
        <v/>
      </c>
      <c r="L107" s="55"/>
      <c r="M107" s="6" t="str">
        <f t="shared" si="213"/>
        <v/>
      </c>
      <c r="N107" s="55"/>
      <c r="O107" s="59"/>
      <c r="P107" s="55"/>
      <c r="Q107" s="6" t="str">
        <f t="shared" ref="Q107:Q109" si="242">IF(P107*14=0,"",P107*14)</f>
        <v/>
      </c>
      <c r="R107" s="55"/>
      <c r="S107" s="6" t="str">
        <f t="shared" ref="S107:S109" si="243">IF(R107*14=0,"",R107*14)</f>
        <v/>
      </c>
      <c r="T107" s="55"/>
      <c r="U107" s="58"/>
      <c r="V107" s="56"/>
      <c r="W107" s="6" t="str">
        <f t="shared" si="214"/>
        <v/>
      </c>
      <c r="X107" s="55"/>
      <c r="Y107" s="6" t="str">
        <f t="shared" si="215"/>
        <v/>
      </c>
      <c r="Z107" s="55"/>
      <c r="AA107" s="59"/>
      <c r="AB107" s="55"/>
      <c r="AC107" s="6" t="str">
        <f t="shared" si="216"/>
        <v/>
      </c>
      <c r="AD107" s="55"/>
      <c r="AE107" s="6" t="str">
        <f t="shared" si="217"/>
        <v/>
      </c>
      <c r="AF107" s="55"/>
      <c r="AG107" s="58"/>
      <c r="AH107" s="56"/>
      <c r="AI107" s="6" t="str">
        <f t="shared" si="218"/>
        <v/>
      </c>
      <c r="AJ107" s="55"/>
      <c r="AK107" s="6" t="str">
        <f t="shared" si="219"/>
        <v/>
      </c>
      <c r="AL107" s="55"/>
      <c r="AM107" s="59"/>
      <c r="AN107" s="56"/>
      <c r="AO107" s="6" t="str">
        <f t="shared" si="220"/>
        <v/>
      </c>
      <c r="AP107" s="57"/>
      <c r="AQ107" s="6" t="str">
        <f t="shared" si="221"/>
        <v/>
      </c>
      <c r="AR107" s="57"/>
      <c r="AS107" s="60"/>
      <c r="AT107" s="55"/>
      <c r="AU107" s="6" t="str">
        <f t="shared" si="222"/>
        <v/>
      </c>
      <c r="AV107" s="55"/>
      <c r="AW107" s="6" t="str">
        <f t="shared" si="223"/>
        <v/>
      </c>
      <c r="AX107" s="55"/>
      <c r="AY107" s="55"/>
      <c r="AZ107" s="375"/>
      <c r="BA107" s="376"/>
      <c r="BB107" s="376"/>
      <c r="BC107" s="377"/>
      <c r="BD107" s="378"/>
      <c r="BE107" s="379"/>
      <c r="BF107" s="296" t="s">
        <v>188</v>
      </c>
      <c r="BG107" s="245" t="s">
        <v>197</v>
      </c>
    </row>
    <row r="108" spans="1:59" s="91" customFormat="1" ht="15.75" customHeight="1" x14ac:dyDescent="0.25">
      <c r="A108" s="100" t="s">
        <v>312</v>
      </c>
      <c r="B108" s="53" t="s">
        <v>19</v>
      </c>
      <c r="C108" s="208" t="s">
        <v>313</v>
      </c>
      <c r="D108" s="209">
        <v>2</v>
      </c>
      <c r="E108" s="6">
        <f t="shared" si="210"/>
        <v>28</v>
      </c>
      <c r="F108" s="102"/>
      <c r="G108" s="6" t="str">
        <f t="shared" si="211"/>
        <v/>
      </c>
      <c r="H108" s="102">
        <v>3</v>
      </c>
      <c r="I108" s="59" t="s">
        <v>75</v>
      </c>
      <c r="J108" s="56"/>
      <c r="K108" s="6" t="str">
        <f t="shared" si="212"/>
        <v/>
      </c>
      <c r="L108" s="55"/>
      <c r="M108" s="6" t="str">
        <f t="shared" si="213"/>
        <v/>
      </c>
      <c r="N108" s="55"/>
      <c r="O108" s="59"/>
      <c r="P108" s="55"/>
      <c r="Q108" s="6" t="str">
        <f t="shared" si="242"/>
        <v/>
      </c>
      <c r="R108" s="55"/>
      <c r="S108" s="6" t="str">
        <f t="shared" si="243"/>
        <v/>
      </c>
      <c r="T108" s="55"/>
      <c r="U108" s="58"/>
      <c r="V108" s="56"/>
      <c r="W108" s="6" t="str">
        <f t="shared" si="214"/>
        <v/>
      </c>
      <c r="X108" s="55"/>
      <c r="Y108" s="6" t="str">
        <f t="shared" si="215"/>
        <v/>
      </c>
      <c r="Z108" s="55"/>
      <c r="AA108" s="59"/>
      <c r="AB108" s="55"/>
      <c r="AC108" s="6" t="str">
        <f t="shared" si="216"/>
        <v/>
      </c>
      <c r="AD108" s="55"/>
      <c r="AE108" s="6" t="str">
        <f t="shared" si="217"/>
        <v/>
      </c>
      <c r="AF108" s="55"/>
      <c r="AG108" s="58"/>
      <c r="AH108" s="56"/>
      <c r="AI108" s="6" t="str">
        <f t="shared" si="218"/>
        <v/>
      </c>
      <c r="AJ108" s="55"/>
      <c r="AK108" s="6" t="str">
        <f t="shared" si="219"/>
        <v/>
      </c>
      <c r="AL108" s="55"/>
      <c r="AM108" s="59"/>
      <c r="AN108" s="56"/>
      <c r="AO108" s="6" t="str">
        <f t="shared" si="220"/>
        <v/>
      </c>
      <c r="AP108" s="57"/>
      <c r="AQ108" s="6" t="str">
        <f t="shared" si="221"/>
        <v/>
      </c>
      <c r="AR108" s="57"/>
      <c r="AS108" s="60"/>
      <c r="AT108" s="55"/>
      <c r="AU108" s="6" t="str">
        <f t="shared" si="222"/>
        <v/>
      </c>
      <c r="AV108" s="55"/>
      <c r="AW108" s="6" t="str">
        <f t="shared" si="223"/>
        <v/>
      </c>
      <c r="AX108" s="55"/>
      <c r="AY108" s="55"/>
      <c r="AZ108" s="375"/>
      <c r="BA108" s="376"/>
      <c r="BB108" s="376"/>
      <c r="BC108" s="377"/>
      <c r="BD108" s="378"/>
      <c r="BE108" s="379"/>
      <c r="BF108" s="296" t="s">
        <v>294</v>
      </c>
      <c r="BG108" s="245" t="s">
        <v>311</v>
      </c>
    </row>
    <row r="109" spans="1:59" s="91" customFormat="1" ht="15.75" customHeight="1" x14ac:dyDescent="0.25">
      <c r="A109" s="100" t="s">
        <v>314</v>
      </c>
      <c r="B109" s="53" t="s">
        <v>19</v>
      </c>
      <c r="C109" s="208" t="s">
        <v>315</v>
      </c>
      <c r="D109" s="56">
        <v>1</v>
      </c>
      <c r="E109" s="6">
        <f t="shared" ref="E109" si="244">IF(D109*14=0,"",D109*14)</f>
        <v>14</v>
      </c>
      <c r="F109" s="55">
        <v>1</v>
      </c>
      <c r="G109" s="6">
        <f t="shared" ref="G109" si="245">IF(F109*14=0,"",F109*14)</f>
        <v>14</v>
      </c>
      <c r="H109" s="55">
        <v>4</v>
      </c>
      <c r="I109" s="59" t="s">
        <v>75</v>
      </c>
      <c r="J109" s="56"/>
      <c r="K109" s="6" t="str">
        <f t="shared" si="212"/>
        <v/>
      </c>
      <c r="L109" s="55"/>
      <c r="M109" s="6" t="str">
        <f t="shared" si="213"/>
        <v/>
      </c>
      <c r="N109" s="55"/>
      <c r="O109" s="59"/>
      <c r="P109" s="55"/>
      <c r="Q109" s="6" t="str">
        <f t="shared" si="242"/>
        <v/>
      </c>
      <c r="R109" s="55"/>
      <c r="S109" s="6" t="str">
        <f t="shared" si="243"/>
        <v/>
      </c>
      <c r="T109" s="55"/>
      <c r="U109" s="58"/>
      <c r="V109" s="56"/>
      <c r="W109" s="6" t="str">
        <f t="shared" si="214"/>
        <v/>
      </c>
      <c r="X109" s="55"/>
      <c r="Y109" s="6" t="str">
        <f t="shared" si="215"/>
        <v/>
      </c>
      <c r="Z109" s="55"/>
      <c r="AA109" s="59"/>
      <c r="AB109" s="55"/>
      <c r="AC109" s="6" t="str">
        <f t="shared" si="216"/>
        <v/>
      </c>
      <c r="AD109" s="55"/>
      <c r="AE109" s="6" t="str">
        <f t="shared" si="217"/>
        <v/>
      </c>
      <c r="AF109" s="55"/>
      <c r="AG109" s="58"/>
      <c r="AH109" s="56"/>
      <c r="AI109" s="6" t="str">
        <f t="shared" si="218"/>
        <v/>
      </c>
      <c r="AJ109" s="55"/>
      <c r="AK109" s="6" t="str">
        <f t="shared" si="219"/>
        <v/>
      </c>
      <c r="AL109" s="55"/>
      <c r="AM109" s="59"/>
      <c r="AN109" s="56"/>
      <c r="AO109" s="6" t="str">
        <f t="shared" si="220"/>
        <v/>
      </c>
      <c r="AP109" s="57"/>
      <c r="AQ109" s="6" t="str">
        <f t="shared" si="221"/>
        <v/>
      </c>
      <c r="AR109" s="57"/>
      <c r="AS109" s="60"/>
      <c r="AT109" s="55"/>
      <c r="AU109" s="6" t="str">
        <f t="shared" si="222"/>
        <v/>
      </c>
      <c r="AV109" s="55"/>
      <c r="AW109" s="6" t="str">
        <f t="shared" si="223"/>
        <v/>
      </c>
      <c r="AX109" s="55"/>
      <c r="AY109" s="55"/>
      <c r="AZ109" s="375"/>
      <c r="BA109" s="376"/>
      <c r="BB109" s="376"/>
      <c r="BC109" s="377"/>
      <c r="BD109" s="378"/>
      <c r="BE109" s="379"/>
      <c r="BF109" s="296" t="s">
        <v>188</v>
      </c>
      <c r="BG109" s="245" t="s">
        <v>200</v>
      </c>
    </row>
    <row r="110" spans="1:59" s="91" customFormat="1" ht="15.75" customHeight="1" x14ac:dyDescent="0.3">
      <c r="A110" s="313" t="s">
        <v>374</v>
      </c>
      <c r="B110" s="98" t="s">
        <v>19</v>
      </c>
      <c r="C110" s="312" t="s">
        <v>373</v>
      </c>
      <c r="D110" s="314">
        <v>1</v>
      </c>
      <c r="E110" s="301">
        <f>IF(D110*14=0,"",D110*14)</f>
        <v>14</v>
      </c>
      <c r="F110" s="300">
        <v>1</v>
      </c>
      <c r="G110" s="301">
        <f>IF(F110*14=0,"",F110*14)</f>
        <v>14</v>
      </c>
      <c r="H110" s="300">
        <v>2</v>
      </c>
      <c r="I110" s="302" t="s">
        <v>75</v>
      </c>
      <c r="J110" s="56"/>
      <c r="K110" s="6"/>
      <c r="L110" s="55"/>
      <c r="M110" s="6"/>
      <c r="N110" s="55"/>
      <c r="O110" s="59"/>
      <c r="P110" s="55"/>
      <c r="Q110" s="6"/>
      <c r="R110" s="55"/>
      <c r="S110" s="6"/>
      <c r="T110" s="55"/>
      <c r="U110" s="58"/>
      <c r="V110" s="56"/>
      <c r="W110" s="6"/>
      <c r="X110" s="55"/>
      <c r="Y110" s="6"/>
      <c r="Z110" s="55"/>
      <c r="AA110" s="59"/>
      <c r="AB110" s="55"/>
      <c r="AC110" s="6"/>
      <c r="AD110" s="55"/>
      <c r="AE110" s="6"/>
      <c r="AF110" s="55"/>
      <c r="AG110" s="58"/>
      <c r="AH110" s="56"/>
      <c r="AI110" s="6"/>
      <c r="AJ110" s="55"/>
      <c r="AK110" s="6"/>
      <c r="AL110" s="55"/>
      <c r="AM110" s="59"/>
      <c r="AN110" s="56"/>
      <c r="AO110" s="6"/>
      <c r="AP110" s="57"/>
      <c r="AQ110" s="6"/>
      <c r="AR110" s="57"/>
      <c r="AS110" s="60"/>
      <c r="AT110" s="55"/>
      <c r="AU110" s="6"/>
      <c r="AV110" s="55"/>
      <c r="AW110" s="6"/>
      <c r="AX110" s="55"/>
      <c r="AY110" s="55"/>
      <c r="AZ110" s="304"/>
      <c r="BA110" s="305"/>
      <c r="BB110" s="305"/>
      <c r="BC110" s="306"/>
      <c r="BD110" s="307"/>
      <c r="BE110" s="308"/>
      <c r="BF110" s="296" t="s">
        <v>188</v>
      </c>
      <c r="BG110" s="245" t="s">
        <v>375</v>
      </c>
    </row>
    <row r="111" spans="1:59" s="91" customFormat="1" ht="15.75" customHeight="1" x14ac:dyDescent="0.3">
      <c r="A111" s="100" t="s">
        <v>321</v>
      </c>
      <c r="B111" s="98" t="s">
        <v>19</v>
      </c>
      <c r="C111" s="208" t="s">
        <v>320</v>
      </c>
      <c r="D111" s="56"/>
      <c r="E111" s="6"/>
      <c r="F111" s="55"/>
      <c r="G111" s="6"/>
      <c r="H111" s="55"/>
      <c r="I111" s="59"/>
      <c r="J111" s="56"/>
      <c r="K111" s="6"/>
      <c r="L111" s="55"/>
      <c r="M111" s="6"/>
      <c r="N111" s="55"/>
      <c r="O111" s="59"/>
      <c r="P111" s="55"/>
      <c r="Q111" s="6"/>
      <c r="R111" s="55"/>
      <c r="S111" s="6"/>
      <c r="T111" s="55"/>
      <c r="U111" s="58"/>
      <c r="V111" s="56"/>
      <c r="W111" s="6"/>
      <c r="X111" s="55"/>
      <c r="Y111" s="6"/>
      <c r="Z111" s="55"/>
      <c r="AA111" s="59"/>
      <c r="AB111" s="55">
        <v>1</v>
      </c>
      <c r="AC111" s="6">
        <f t="shared" ref="AC111" si="246">IF(AB111*14=0,"",AB111*14)</f>
        <v>14</v>
      </c>
      <c r="AD111" s="55">
        <v>1</v>
      </c>
      <c r="AE111" s="6">
        <f t="shared" ref="AE111" si="247">IF(AD111*14=0,"",AD111*14)</f>
        <v>14</v>
      </c>
      <c r="AF111" s="55">
        <v>2</v>
      </c>
      <c r="AG111" s="58" t="s">
        <v>75</v>
      </c>
      <c r="AH111" s="56"/>
      <c r="AI111" s="6"/>
      <c r="AJ111" s="55"/>
      <c r="AK111" s="6"/>
      <c r="AL111" s="55"/>
      <c r="AM111" s="59"/>
      <c r="AN111" s="56"/>
      <c r="AO111" s="6"/>
      <c r="AP111" s="57"/>
      <c r="AQ111" s="6"/>
      <c r="AR111" s="57"/>
      <c r="AS111" s="60"/>
      <c r="AT111" s="55"/>
      <c r="AU111" s="6"/>
      <c r="AV111" s="55"/>
      <c r="AW111" s="6"/>
      <c r="AX111" s="55"/>
      <c r="AY111" s="55"/>
      <c r="AZ111" s="289"/>
      <c r="BA111" s="290"/>
      <c r="BB111" s="290"/>
      <c r="BC111" s="291"/>
      <c r="BD111" s="292"/>
      <c r="BE111" s="293"/>
      <c r="BF111" s="297" t="s">
        <v>199</v>
      </c>
      <c r="BG111" s="245" t="s">
        <v>198</v>
      </c>
    </row>
    <row r="112" spans="1:59" s="91" customFormat="1" ht="15.75" customHeight="1" x14ac:dyDescent="0.3">
      <c r="A112" s="100" t="s">
        <v>324</v>
      </c>
      <c r="B112" s="98" t="s">
        <v>19</v>
      </c>
      <c r="C112" s="208" t="s">
        <v>325</v>
      </c>
      <c r="D112" s="56"/>
      <c r="E112" s="6"/>
      <c r="F112" s="55"/>
      <c r="G112" s="6"/>
      <c r="H112" s="55"/>
      <c r="I112" s="59"/>
      <c r="J112" s="56"/>
      <c r="K112" s="6"/>
      <c r="L112" s="55"/>
      <c r="M112" s="6"/>
      <c r="N112" s="55"/>
      <c r="O112" s="59"/>
      <c r="P112" s="55"/>
      <c r="Q112" s="6"/>
      <c r="R112" s="55"/>
      <c r="S112" s="6"/>
      <c r="T112" s="55"/>
      <c r="U112" s="58"/>
      <c r="V112" s="56"/>
      <c r="W112" s="6"/>
      <c r="X112" s="55"/>
      <c r="Y112" s="6"/>
      <c r="Z112" s="55"/>
      <c r="AA112" s="59"/>
      <c r="AB112" s="55">
        <v>1</v>
      </c>
      <c r="AC112" s="6">
        <f t="shared" ref="AC112:AC113" si="248">IF(AB112*14=0,"",AB112*14)</f>
        <v>14</v>
      </c>
      <c r="AD112" s="55">
        <v>1</v>
      </c>
      <c r="AE112" s="6">
        <f t="shared" ref="AE112:AE113" si="249">IF(AD112*14=0,"",AD112*14)</f>
        <v>14</v>
      </c>
      <c r="AF112" s="55">
        <v>2</v>
      </c>
      <c r="AG112" s="58" t="s">
        <v>75</v>
      </c>
      <c r="AH112" s="56"/>
      <c r="AI112" s="6"/>
      <c r="AJ112" s="55"/>
      <c r="AK112" s="6"/>
      <c r="AL112" s="55"/>
      <c r="AM112" s="59"/>
      <c r="AN112" s="56"/>
      <c r="AO112" s="6"/>
      <c r="AP112" s="57"/>
      <c r="AQ112" s="6"/>
      <c r="AR112" s="57"/>
      <c r="AS112" s="60"/>
      <c r="AT112" s="55"/>
      <c r="AU112" s="6"/>
      <c r="AV112" s="55"/>
      <c r="AW112" s="6"/>
      <c r="AX112" s="55"/>
      <c r="AY112" s="55"/>
      <c r="AZ112" s="289"/>
      <c r="BA112" s="290"/>
      <c r="BB112" s="290"/>
      <c r="BC112" s="291"/>
      <c r="BD112" s="292"/>
      <c r="BE112" s="293"/>
      <c r="BF112" s="297" t="s">
        <v>199</v>
      </c>
      <c r="BG112" s="245" t="s">
        <v>198</v>
      </c>
    </row>
    <row r="113" spans="1:59" s="91" customFormat="1" ht="15.75" customHeight="1" x14ac:dyDescent="0.3">
      <c r="A113" s="100" t="s">
        <v>322</v>
      </c>
      <c r="B113" s="98" t="s">
        <v>19</v>
      </c>
      <c r="C113" s="208" t="s">
        <v>323</v>
      </c>
      <c r="D113" s="56"/>
      <c r="E113" s="6"/>
      <c r="F113" s="55"/>
      <c r="G113" s="6"/>
      <c r="H113" s="55"/>
      <c r="I113" s="59"/>
      <c r="J113" s="56"/>
      <c r="K113" s="6"/>
      <c r="L113" s="55"/>
      <c r="M113" s="6"/>
      <c r="N113" s="55"/>
      <c r="O113" s="59"/>
      <c r="P113" s="55"/>
      <c r="Q113" s="6"/>
      <c r="R113" s="55"/>
      <c r="S113" s="6"/>
      <c r="T113" s="55"/>
      <c r="U113" s="58"/>
      <c r="V113" s="56"/>
      <c r="W113" s="6"/>
      <c r="X113" s="55"/>
      <c r="Y113" s="6"/>
      <c r="Z113" s="55"/>
      <c r="AA113" s="59"/>
      <c r="AB113" s="55">
        <v>1</v>
      </c>
      <c r="AC113" s="6">
        <f t="shared" si="248"/>
        <v>14</v>
      </c>
      <c r="AD113" s="55">
        <v>1</v>
      </c>
      <c r="AE113" s="6">
        <f t="shared" si="249"/>
        <v>14</v>
      </c>
      <c r="AF113" s="55">
        <v>2</v>
      </c>
      <c r="AG113" s="58" t="s">
        <v>75</v>
      </c>
      <c r="AH113" s="56"/>
      <c r="AI113" s="6"/>
      <c r="AJ113" s="55"/>
      <c r="AK113" s="6"/>
      <c r="AL113" s="55"/>
      <c r="AM113" s="59"/>
      <c r="AN113" s="56"/>
      <c r="AO113" s="6"/>
      <c r="AP113" s="57"/>
      <c r="AQ113" s="6"/>
      <c r="AR113" s="57"/>
      <c r="AS113" s="60"/>
      <c r="AT113" s="55"/>
      <c r="AU113" s="6"/>
      <c r="AV113" s="55"/>
      <c r="AW113" s="6"/>
      <c r="AX113" s="55"/>
      <c r="AY113" s="55"/>
      <c r="AZ113" s="361"/>
      <c r="BA113" s="362"/>
      <c r="BB113" s="362"/>
      <c r="BC113" s="363"/>
      <c r="BD113" s="364"/>
      <c r="BE113" s="365"/>
      <c r="BF113" s="297" t="s">
        <v>199</v>
      </c>
      <c r="BG113" s="245" t="s">
        <v>198</v>
      </c>
    </row>
    <row r="114" spans="1:59" s="91" customFormat="1" ht="15.75" customHeight="1" x14ac:dyDescent="0.3">
      <c r="A114" s="100" t="s">
        <v>475</v>
      </c>
      <c r="B114" s="98" t="s">
        <v>19</v>
      </c>
      <c r="C114" s="208" t="s">
        <v>472</v>
      </c>
      <c r="D114" s="56">
        <v>1</v>
      </c>
      <c r="E114" s="6">
        <f t="shared" ref="E114" si="250">IF(D114*14=0,"",D114*14)</f>
        <v>14</v>
      </c>
      <c r="F114" s="55">
        <v>1</v>
      </c>
      <c r="G114" s="6">
        <f t="shared" ref="G114" si="251">IF(F114*14=0,"",F114*14)</f>
        <v>14</v>
      </c>
      <c r="H114" s="55">
        <v>3</v>
      </c>
      <c r="I114" s="59" t="s">
        <v>75</v>
      </c>
      <c r="J114" s="56"/>
      <c r="K114" s="6"/>
      <c r="L114" s="55"/>
      <c r="M114" s="6"/>
      <c r="N114" s="55"/>
      <c r="O114" s="59"/>
      <c r="P114" s="55"/>
      <c r="Q114" s="6"/>
      <c r="R114" s="55"/>
      <c r="S114" s="6"/>
      <c r="T114" s="55"/>
      <c r="U114" s="58"/>
      <c r="V114" s="56"/>
      <c r="W114" s="6"/>
      <c r="X114" s="55"/>
      <c r="Y114" s="6"/>
      <c r="Z114" s="55"/>
      <c r="AA114" s="59"/>
      <c r="AB114" s="55"/>
      <c r="AC114" s="6"/>
      <c r="AD114" s="55"/>
      <c r="AE114" s="6"/>
      <c r="AF114" s="55"/>
      <c r="AG114" s="58"/>
      <c r="AH114" s="56"/>
      <c r="AI114" s="6"/>
      <c r="AJ114" s="55"/>
      <c r="AK114" s="6"/>
      <c r="AL114" s="55"/>
      <c r="AM114" s="59"/>
      <c r="AN114" s="56"/>
      <c r="AO114" s="6"/>
      <c r="AP114" s="57"/>
      <c r="AQ114" s="6"/>
      <c r="AR114" s="57"/>
      <c r="AS114" s="60"/>
      <c r="AT114" s="55"/>
      <c r="AU114" s="6"/>
      <c r="AV114" s="55"/>
      <c r="AW114" s="6"/>
      <c r="AX114" s="55"/>
      <c r="AY114" s="55"/>
      <c r="AZ114" s="361"/>
      <c r="BA114" s="362"/>
      <c r="BB114" s="362"/>
      <c r="BC114" s="363"/>
      <c r="BD114" s="364"/>
      <c r="BE114" s="365"/>
      <c r="BF114" s="297"/>
      <c r="BG114" s="245"/>
    </row>
    <row r="115" spans="1:59" s="91" customFormat="1" ht="15.75" customHeight="1" x14ac:dyDescent="0.3">
      <c r="A115" s="100" t="s">
        <v>476</v>
      </c>
      <c r="B115" s="98" t="s">
        <v>19</v>
      </c>
      <c r="C115" s="208" t="s">
        <v>473</v>
      </c>
      <c r="D115" s="56">
        <v>1</v>
      </c>
      <c r="E115" s="6">
        <f t="shared" ref="E115" si="252">IF(D115*14=0,"",D115*14)</f>
        <v>14</v>
      </c>
      <c r="F115" s="55">
        <v>1</v>
      </c>
      <c r="G115" s="6">
        <f t="shared" ref="G115" si="253">IF(F115*14=0,"",F115*14)</f>
        <v>14</v>
      </c>
      <c r="H115" s="55">
        <v>3</v>
      </c>
      <c r="I115" s="59" t="s">
        <v>75</v>
      </c>
      <c r="J115" s="56"/>
      <c r="K115" s="6"/>
      <c r="L115" s="55"/>
      <c r="M115" s="6"/>
      <c r="N115" s="55"/>
      <c r="O115" s="59"/>
      <c r="P115" s="55"/>
      <c r="Q115" s="6"/>
      <c r="R115" s="55"/>
      <c r="S115" s="6"/>
      <c r="T115" s="55"/>
      <c r="U115" s="58"/>
      <c r="V115" s="56"/>
      <c r="W115" s="6"/>
      <c r="X115" s="55"/>
      <c r="Y115" s="6"/>
      <c r="Z115" s="55"/>
      <c r="AA115" s="59"/>
      <c r="AB115" s="55"/>
      <c r="AC115" s="6"/>
      <c r="AD115" s="55"/>
      <c r="AE115" s="6"/>
      <c r="AF115" s="55"/>
      <c r="AG115" s="58"/>
      <c r="AH115" s="56"/>
      <c r="AI115" s="6"/>
      <c r="AJ115" s="55"/>
      <c r="AK115" s="6"/>
      <c r="AL115" s="55"/>
      <c r="AM115" s="59"/>
      <c r="AN115" s="56"/>
      <c r="AO115" s="6"/>
      <c r="AP115" s="57"/>
      <c r="AQ115" s="6"/>
      <c r="AR115" s="57"/>
      <c r="AS115" s="60"/>
      <c r="AT115" s="55"/>
      <c r="AU115" s="6"/>
      <c r="AV115" s="55"/>
      <c r="AW115" s="6"/>
      <c r="AX115" s="55"/>
      <c r="AY115" s="55"/>
      <c r="AZ115" s="361"/>
      <c r="BA115" s="362"/>
      <c r="BB115" s="362"/>
      <c r="BC115" s="363"/>
      <c r="BD115" s="364"/>
      <c r="BE115" s="365"/>
      <c r="BF115" s="297"/>
      <c r="BG115" s="245"/>
    </row>
    <row r="116" spans="1:59" s="91" customFormat="1" ht="15.75" customHeight="1" x14ac:dyDescent="0.3">
      <c r="A116" s="100" t="s">
        <v>477</v>
      </c>
      <c r="B116" s="98" t="s">
        <v>19</v>
      </c>
      <c r="C116" s="208" t="s">
        <v>474</v>
      </c>
      <c r="D116" s="56">
        <v>1</v>
      </c>
      <c r="E116" s="6">
        <f t="shared" ref="E116" si="254">IF(D116*14=0,"",D116*14)</f>
        <v>14</v>
      </c>
      <c r="F116" s="55">
        <v>1</v>
      </c>
      <c r="G116" s="6">
        <f t="shared" ref="G116" si="255">IF(F116*14=0,"",F116*14)</f>
        <v>14</v>
      </c>
      <c r="H116" s="55">
        <v>3</v>
      </c>
      <c r="I116" s="59" t="s">
        <v>75</v>
      </c>
      <c r="J116" s="56"/>
      <c r="K116" s="6"/>
      <c r="L116" s="55"/>
      <c r="M116" s="6"/>
      <c r="N116" s="55"/>
      <c r="O116" s="59"/>
      <c r="P116" s="55"/>
      <c r="Q116" s="6"/>
      <c r="R116" s="55"/>
      <c r="S116" s="6"/>
      <c r="T116" s="55"/>
      <c r="U116" s="58"/>
      <c r="V116" s="56"/>
      <c r="W116" s="6"/>
      <c r="X116" s="55"/>
      <c r="Y116" s="6"/>
      <c r="Z116" s="55"/>
      <c r="AA116" s="59"/>
      <c r="AB116" s="55"/>
      <c r="AC116" s="6"/>
      <c r="AD116" s="55"/>
      <c r="AE116" s="6"/>
      <c r="AF116" s="55"/>
      <c r="AG116" s="58"/>
      <c r="AH116" s="56"/>
      <c r="AI116" s="6"/>
      <c r="AJ116" s="55"/>
      <c r="AK116" s="6"/>
      <c r="AL116" s="55"/>
      <c r="AM116" s="59"/>
      <c r="AN116" s="56"/>
      <c r="AO116" s="6"/>
      <c r="AP116" s="57"/>
      <c r="AQ116" s="6"/>
      <c r="AR116" s="57"/>
      <c r="AS116" s="60"/>
      <c r="AT116" s="55"/>
      <c r="AU116" s="6"/>
      <c r="AV116" s="55"/>
      <c r="AW116" s="6"/>
      <c r="AX116" s="55"/>
      <c r="AY116" s="55"/>
      <c r="AZ116" s="289"/>
      <c r="BA116" s="290"/>
      <c r="BB116" s="290"/>
      <c r="BC116" s="291"/>
      <c r="BD116" s="292"/>
      <c r="BE116" s="293"/>
      <c r="BF116" s="297"/>
      <c r="BG116" s="245"/>
    </row>
    <row r="117" spans="1:59" s="26" customFormat="1" ht="15.95" customHeight="1" thickBot="1" x14ac:dyDescent="0.3">
      <c r="A117" s="370"/>
      <c r="B117" s="370"/>
      <c r="C117" s="370"/>
      <c r="D117" s="370"/>
      <c r="E117" s="370"/>
      <c r="F117" s="370"/>
      <c r="G117" s="370"/>
      <c r="H117" s="370"/>
      <c r="I117" s="370"/>
      <c r="J117" s="370"/>
      <c r="K117" s="370"/>
      <c r="L117" s="370"/>
      <c r="M117" s="370"/>
      <c r="N117" s="370"/>
      <c r="O117" s="370"/>
      <c r="P117" s="370"/>
      <c r="Q117" s="370"/>
      <c r="R117" s="370"/>
      <c r="S117" s="370"/>
      <c r="T117" s="370"/>
      <c r="U117" s="370"/>
      <c r="V117" s="370"/>
      <c r="W117" s="370"/>
      <c r="X117" s="370"/>
      <c r="Y117" s="370"/>
      <c r="Z117" s="370"/>
      <c r="AA117" s="370"/>
      <c r="AB117" s="370"/>
      <c r="AC117" s="370"/>
      <c r="AD117" s="370"/>
      <c r="AE117" s="370"/>
      <c r="AF117" s="370"/>
      <c r="AG117" s="370"/>
      <c r="AH117" s="370"/>
      <c r="AI117" s="370"/>
      <c r="AJ117" s="370"/>
      <c r="AK117" s="370"/>
      <c r="AL117" s="370"/>
      <c r="AM117" s="370"/>
      <c r="AN117" s="370"/>
      <c r="AO117" s="370"/>
      <c r="AP117" s="370"/>
      <c r="AQ117" s="370"/>
      <c r="AR117" s="370"/>
      <c r="AS117" s="370"/>
      <c r="AT117" s="370"/>
      <c r="AU117" s="370"/>
      <c r="AV117" s="370"/>
      <c r="AW117" s="370"/>
      <c r="AX117" s="370"/>
      <c r="AY117" s="370"/>
      <c r="AZ117" s="181"/>
      <c r="BA117" s="181"/>
      <c r="BB117" s="181"/>
      <c r="BC117" s="181"/>
      <c r="BD117" s="181"/>
      <c r="BE117" s="182"/>
      <c r="BF117" s="298"/>
    </row>
    <row r="118" spans="1:59" s="26" customFormat="1" ht="9.9499999999999993" customHeight="1" thickTop="1" thickBot="1" x14ac:dyDescent="0.3">
      <c r="A118" s="106"/>
      <c r="B118" s="107"/>
      <c r="C118" s="70"/>
      <c r="D118" s="104"/>
      <c r="E118" s="104"/>
      <c r="F118" s="104"/>
      <c r="G118" s="104"/>
      <c r="H118" s="104"/>
      <c r="I118" s="104"/>
      <c r="J118" s="104"/>
      <c r="K118" s="104"/>
      <c r="L118" s="104"/>
      <c r="M118" s="63"/>
      <c r="N118" s="82"/>
      <c r="O118" s="82"/>
      <c r="P118" s="104"/>
      <c r="Q118" s="104"/>
      <c r="R118" s="104"/>
      <c r="S118" s="104"/>
      <c r="T118" s="104"/>
      <c r="U118" s="104"/>
      <c r="V118" s="104"/>
      <c r="W118" s="104"/>
      <c r="X118" s="104"/>
      <c r="Y118" s="63"/>
      <c r="Z118" s="82"/>
      <c r="AA118" s="82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  <c r="AU118" s="104"/>
      <c r="AV118" s="104"/>
      <c r="AW118" s="104"/>
      <c r="AX118" s="104"/>
      <c r="AY118" s="105"/>
      <c r="AZ118" s="64"/>
      <c r="BA118" s="65"/>
      <c r="BB118" s="65"/>
      <c r="BC118" s="65"/>
      <c r="BD118" s="65"/>
      <c r="BE118" s="66"/>
      <c r="BF118" s="298"/>
    </row>
    <row r="119" spans="1:59" s="26" customFormat="1" ht="15.75" customHeight="1" thickTop="1" thickBot="1" x14ac:dyDescent="0.3">
      <c r="A119" s="371"/>
      <c r="B119" s="372"/>
      <c r="C119" s="372"/>
      <c r="D119" s="372"/>
      <c r="E119" s="372"/>
      <c r="F119" s="372"/>
      <c r="G119" s="372"/>
      <c r="H119" s="372"/>
      <c r="I119" s="372"/>
      <c r="J119" s="372"/>
      <c r="K119" s="372"/>
      <c r="L119" s="372"/>
      <c r="M119" s="372"/>
      <c r="N119" s="372"/>
      <c r="O119" s="372"/>
      <c r="P119" s="372"/>
      <c r="Q119" s="372"/>
      <c r="R119" s="372"/>
      <c r="S119" s="372"/>
      <c r="T119" s="372"/>
      <c r="U119" s="372"/>
      <c r="V119" s="372"/>
      <c r="W119" s="372"/>
      <c r="X119" s="372"/>
      <c r="Y119" s="372"/>
      <c r="Z119" s="372"/>
      <c r="AA119" s="372"/>
      <c r="AB119" s="372"/>
      <c r="AC119" s="372"/>
      <c r="AD119" s="372"/>
      <c r="AE119" s="372"/>
      <c r="AF119" s="372"/>
      <c r="AG119" s="372"/>
      <c r="AH119" s="372"/>
      <c r="AI119" s="372"/>
      <c r="AJ119" s="372"/>
      <c r="AK119" s="372"/>
      <c r="AL119" s="372"/>
      <c r="AM119" s="372"/>
      <c r="AN119" s="372"/>
      <c r="AO119" s="372"/>
      <c r="AP119" s="372"/>
      <c r="AQ119" s="372"/>
      <c r="AR119" s="372"/>
      <c r="AS119" s="372"/>
      <c r="AT119" s="372"/>
      <c r="AU119" s="372"/>
      <c r="AV119" s="372"/>
      <c r="AW119" s="372"/>
      <c r="AX119" s="372"/>
      <c r="AY119" s="372"/>
      <c r="AZ119" s="80"/>
      <c r="BA119" s="80"/>
      <c r="BB119" s="80"/>
      <c r="BC119" s="80"/>
      <c r="BD119" s="80"/>
      <c r="BE119" s="81"/>
      <c r="BF119" s="298"/>
    </row>
    <row r="120" spans="1:59" s="26" customFormat="1" ht="15.75" customHeight="1" thickTop="1" x14ac:dyDescent="0.25">
      <c r="A120" s="373" t="s">
        <v>20</v>
      </c>
      <c r="B120" s="374"/>
      <c r="C120" s="374"/>
      <c r="D120" s="374"/>
      <c r="E120" s="374"/>
      <c r="F120" s="374"/>
      <c r="G120" s="374"/>
      <c r="H120" s="374"/>
      <c r="I120" s="374"/>
      <c r="J120" s="374"/>
      <c r="K120" s="374"/>
      <c r="L120" s="374"/>
      <c r="M120" s="374"/>
      <c r="N120" s="374"/>
      <c r="O120" s="374"/>
      <c r="P120" s="374"/>
      <c r="Q120" s="374"/>
      <c r="R120" s="374"/>
      <c r="S120" s="374"/>
      <c r="T120" s="374"/>
      <c r="U120" s="374"/>
      <c r="V120" s="374"/>
      <c r="W120" s="374"/>
      <c r="X120" s="374"/>
      <c r="Y120" s="374"/>
      <c r="Z120" s="374"/>
      <c r="AA120" s="374"/>
      <c r="AB120" s="374"/>
      <c r="AC120" s="374"/>
      <c r="AD120" s="374"/>
      <c r="AE120" s="374"/>
      <c r="AF120" s="374"/>
      <c r="AG120" s="374"/>
      <c r="AH120" s="374"/>
      <c r="AI120" s="374"/>
      <c r="AJ120" s="374"/>
      <c r="AK120" s="374"/>
      <c r="AL120" s="374"/>
      <c r="AM120" s="374"/>
      <c r="AN120" s="374"/>
      <c r="AO120" s="374"/>
      <c r="AP120" s="374"/>
      <c r="AQ120" s="374"/>
      <c r="AR120" s="374"/>
      <c r="AS120" s="374"/>
      <c r="AT120" s="374"/>
      <c r="AU120" s="374"/>
      <c r="AV120" s="374"/>
      <c r="AW120" s="374"/>
      <c r="AX120" s="374"/>
      <c r="AY120" s="374"/>
      <c r="AZ120" s="83"/>
      <c r="BA120" s="83"/>
      <c r="BB120" s="83"/>
      <c r="BC120" s="83"/>
      <c r="BD120" s="83"/>
      <c r="BE120" s="84"/>
      <c r="BF120" s="298"/>
    </row>
    <row r="121" spans="1:59" s="26" customFormat="1" ht="15.75" customHeight="1" x14ac:dyDescent="0.3">
      <c r="A121" s="29"/>
      <c r="B121" s="15"/>
      <c r="C121" s="30" t="s">
        <v>21</v>
      </c>
      <c r="D121" s="31"/>
      <c r="E121" s="32"/>
      <c r="F121" s="32"/>
      <c r="G121" s="32"/>
      <c r="H121" s="8"/>
      <c r="I121" s="33" t="str">
        <f>IF(COUNTIF(I10:I65,"A")=0,"",COUNTIF(I10:I65,"A"))</f>
        <v/>
      </c>
      <c r="J121" s="31"/>
      <c r="K121" s="32"/>
      <c r="L121" s="32"/>
      <c r="M121" s="32"/>
      <c r="N121" s="8"/>
      <c r="O121" s="33" t="str">
        <f>IF(COUNTIF(O10:O65,"A")=0,"",COUNTIF(O10:O65,"A"))</f>
        <v/>
      </c>
      <c r="P121" s="31"/>
      <c r="Q121" s="32"/>
      <c r="R121" s="32"/>
      <c r="S121" s="32"/>
      <c r="T121" s="8"/>
      <c r="U121" s="33" t="str">
        <f>IF(COUNTIF(U10:U65,"A")=0,"",COUNTIF(U10:U65,"A"))</f>
        <v/>
      </c>
      <c r="V121" s="31"/>
      <c r="W121" s="32"/>
      <c r="X121" s="32"/>
      <c r="Y121" s="32"/>
      <c r="Z121" s="8"/>
      <c r="AA121" s="33" t="str">
        <f>IF(COUNTIF(AA10:AA65,"A")=0,"",COUNTIF(AA10:AA65,"A"))</f>
        <v/>
      </c>
      <c r="AB121" s="31"/>
      <c r="AC121" s="32"/>
      <c r="AD121" s="32"/>
      <c r="AE121" s="32"/>
      <c r="AF121" s="8"/>
      <c r="AG121" s="33" t="str">
        <f>IF(COUNTIF(AG10:AG65,"A")=0,"",COUNTIF(AG10:AG65,"A"))</f>
        <v/>
      </c>
      <c r="AH121" s="31"/>
      <c r="AI121" s="32"/>
      <c r="AJ121" s="32"/>
      <c r="AK121" s="32"/>
      <c r="AL121" s="8"/>
      <c r="AM121" s="33" t="str">
        <f>IF(COUNTIF(AM10:AM65,"A")=0,"",COUNTIF(AM10:AM65,"A"))</f>
        <v/>
      </c>
      <c r="AN121" s="31"/>
      <c r="AO121" s="32"/>
      <c r="AP121" s="32"/>
      <c r="AQ121" s="32"/>
      <c r="AR121" s="8"/>
      <c r="AS121" s="33" t="str">
        <f>IF(COUNTIF(AS10:AS65,"A")=0,"",COUNTIF(AS10:AS65,"A"))</f>
        <v/>
      </c>
      <c r="AT121" s="31"/>
      <c r="AU121" s="32"/>
      <c r="AV121" s="32"/>
      <c r="AW121" s="32"/>
      <c r="AX121" s="8"/>
      <c r="AY121" s="33">
        <f>IF(COUNTIF(AY10:AY65,"A")=0,"",COUNTIF(AY10:AY65,"A"))</f>
        <v>3</v>
      </c>
      <c r="AZ121" s="34"/>
      <c r="BA121" s="32"/>
      <c r="BB121" s="32"/>
      <c r="BC121" s="32"/>
      <c r="BD121" s="8"/>
      <c r="BE121" s="85">
        <f t="shared" ref="BE121:BE133" si="256">IF(SUM(I121:AY121)=0,"",SUM(I121:AY121))</f>
        <v>3</v>
      </c>
      <c r="BF121" s="298"/>
    </row>
    <row r="122" spans="1:59" s="26" customFormat="1" ht="15.75" customHeight="1" x14ac:dyDescent="0.3">
      <c r="A122" s="35"/>
      <c r="B122" s="15"/>
      <c r="C122" s="30" t="s">
        <v>22</v>
      </c>
      <c r="D122" s="31"/>
      <c r="E122" s="32"/>
      <c r="F122" s="32"/>
      <c r="G122" s="32"/>
      <c r="H122" s="8"/>
      <c r="I122" s="33" t="str">
        <f>IF(COUNTIF(I10:I65,"B")=0,"",COUNTIF(I10:I65,"B"))</f>
        <v/>
      </c>
      <c r="J122" s="31"/>
      <c r="K122" s="32"/>
      <c r="L122" s="32"/>
      <c r="M122" s="32"/>
      <c r="N122" s="8"/>
      <c r="O122" s="33" t="str">
        <f>IF(COUNTIF(O10:O65,"B")=0,"",COUNTIF(O10:O65,"B"))</f>
        <v/>
      </c>
      <c r="P122" s="31"/>
      <c r="Q122" s="32"/>
      <c r="R122" s="32"/>
      <c r="S122" s="32"/>
      <c r="T122" s="8"/>
      <c r="U122" s="33" t="str">
        <f>IF(COUNTIF(U10:U65,"B")=0,"",COUNTIF(U10:U65,"B"))</f>
        <v/>
      </c>
      <c r="V122" s="31"/>
      <c r="W122" s="32"/>
      <c r="X122" s="32"/>
      <c r="Y122" s="32"/>
      <c r="Z122" s="8"/>
      <c r="AA122" s="33" t="str">
        <f>IF(COUNTIF(AA10:AA65,"B")=0,"",COUNTIF(AA10:AA65,"B"))</f>
        <v/>
      </c>
      <c r="AB122" s="31"/>
      <c r="AC122" s="32"/>
      <c r="AD122" s="32"/>
      <c r="AE122" s="32"/>
      <c r="AF122" s="8"/>
      <c r="AG122" s="33" t="str">
        <f>IF(COUNTIF(AG10:AG65,"B")=0,"",COUNTIF(AG10:AG65,"B"))</f>
        <v/>
      </c>
      <c r="AH122" s="31"/>
      <c r="AI122" s="32"/>
      <c r="AJ122" s="32"/>
      <c r="AK122" s="32"/>
      <c r="AL122" s="8"/>
      <c r="AM122" s="33" t="str">
        <f>IF(COUNTIF(AM10:AM65,"B")=0,"",COUNTIF(AM10:AM65,"B"))</f>
        <v/>
      </c>
      <c r="AN122" s="31"/>
      <c r="AO122" s="32"/>
      <c r="AP122" s="32"/>
      <c r="AQ122" s="32"/>
      <c r="AR122" s="8"/>
      <c r="AS122" s="33" t="str">
        <f>IF(COUNTIF(AS10:AS65,"B")=0,"",COUNTIF(AS10:AS65,"B"))</f>
        <v/>
      </c>
      <c r="AT122" s="31"/>
      <c r="AU122" s="32"/>
      <c r="AV122" s="32"/>
      <c r="AW122" s="32"/>
      <c r="AX122" s="8"/>
      <c r="AY122" s="33" t="str">
        <f>IF(COUNTIF(AY10:AY65,"B")=0,"",COUNTIF(AY10:AY65,"B"))</f>
        <v/>
      </c>
      <c r="AZ122" s="34"/>
      <c r="BA122" s="32"/>
      <c r="BB122" s="32"/>
      <c r="BC122" s="32"/>
      <c r="BD122" s="8"/>
      <c r="BE122" s="85" t="str">
        <f t="shared" si="256"/>
        <v/>
      </c>
      <c r="BF122" s="298"/>
    </row>
    <row r="123" spans="1:59" s="26" customFormat="1" ht="15.75" customHeight="1" x14ac:dyDescent="0.3">
      <c r="A123" s="35"/>
      <c r="B123" s="15"/>
      <c r="C123" s="30" t="s">
        <v>57</v>
      </c>
      <c r="D123" s="31"/>
      <c r="E123" s="32"/>
      <c r="F123" s="32"/>
      <c r="G123" s="32"/>
      <c r="H123" s="8"/>
      <c r="I123" s="33" t="str">
        <f>IF(COUNTIF(I10:I65,"ÉÉ")=0,"",COUNTIF(I10:I65,"ÉÉ"))</f>
        <v/>
      </c>
      <c r="J123" s="31"/>
      <c r="K123" s="32"/>
      <c r="L123" s="32"/>
      <c r="M123" s="32"/>
      <c r="N123" s="8"/>
      <c r="O123" s="33">
        <f>IF(COUNTIF(O10:O65,"ÉÉ")=0,"",COUNTIF(O10:O65,"ÉÉ"))</f>
        <v>2</v>
      </c>
      <c r="P123" s="31"/>
      <c r="Q123" s="32"/>
      <c r="R123" s="32"/>
      <c r="S123" s="32"/>
      <c r="T123" s="8"/>
      <c r="U123" s="33">
        <f>IF(COUNTIF(U10:U65,"ÉÉ")=0,"",COUNTIF(U10:U65,"ÉÉ"))</f>
        <v>2</v>
      </c>
      <c r="V123" s="31"/>
      <c r="W123" s="32"/>
      <c r="X123" s="32"/>
      <c r="Y123" s="32"/>
      <c r="Z123" s="8"/>
      <c r="AA123" s="33">
        <f>IF(COUNTIF(AA10:AA65,"ÉÉ")=0,"",COUNTIF(AA10:AA65,"ÉÉ"))</f>
        <v>2</v>
      </c>
      <c r="AB123" s="31"/>
      <c r="AC123" s="32"/>
      <c r="AD123" s="32"/>
      <c r="AE123" s="32"/>
      <c r="AF123" s="8"/>
      <c r="AG123" s="33" t="str">
        <f>IF(COUNTIF(AG10:AG65,"ÉÉ")=0,"",COUNTIF(AG10:AG65,"ÉÉ"))</f>
        <v/>
      </c>
      <c r="AH123" s="31"/>
      <c r="AI123" s="32"/>
      <c r="AJ123" s="32"/>
      <c r="AK123" s="32"/>
      <c r="AL123" s="8"/>
      <c r="AM123" s="33" t="str">
        <f>IF(COUNTIF(AM10:AM65,"ÉÉ")=0,"",COUNTIF(AM10:AM65,"ÉÉ"))</f>
        <v/>
      </c>
      <c r="AN123" s="31"/>
      <c r="AO123" s="32"/>
      <c r="AP123" s="32"/>
      <c r="AQ123" s="32"/>
      <c r="AR123" s="8"/>
      <c r="AS123" s="33" t="str">
        <f>IF(COUNTIF(AS10:AS65,"ÉÉ")=0,"",COUNTIF(AS10:AS65,"ÉÉ"))</f>
        <v/>
      </c>
      <c r="AT123" s="31"/>
      <c r="AU123" s="32"/>
      <c r="AV123" s="32"/>
      <c r="AW123" s="32"/>
      <c r="AX123" s="8"/>
      <c r="AY123" s="33">
        <f>IF(COUNTIF(AY10:AY65,"ÉÉ")=0,"",COUNTIF(AY10:AY65,"ÉÉ"))</f>
        <v>1</v>
      </c>
      <c r="AZ123" s="34"/>
      <c r="BA123" s="32"/>
      <c r="BB123" s="32"/>
      <c r="BC123" s="32"/>
      <c r="BD123" s="8"/>
      <c r="BE123" s="85">
        <f t="shared" si="256"/>
        <v>7</v>
      </c>
      <c r="BF123" s="298"/>
    </row>
    <row r="124" spans="1:59" s="26" customFormat="1" ht="15.75" customHeight="1" x14ac:dyDescent="0.25">
      <c r="A124" s="35"/>
      <c r="B124" s="36"/>
      <c r="C124" s="30" t="s">
        <v>58</v>
      </c>
      <c r="D124" s="86"/>
      <c r="E124" s="87"/>
      <c r="F124" s="87"/>
      <c r="G124" s="87"/>
      <c r="H124" s="88"/>
      <c r="I124" s="33" t="str">
        <f>IF(COUNTIF(I10:I65,"ÉÉ(Z)")=0,"",COUNTIF(I10:I65,"ÉÉ(Z)"))</f>
        <v/>
      </c>
      <c r="J124" s="86"/>
      <c r="K124" s="87"/>
      <c r="L124" s="87"/>
      <c r="M124" s="87"/>
      <c r="N124" s="88"/>
      <c r="O124" s="33" t="str">
        <f>IF(COUNTIF(O10:O65,"ÉÉ(Z)")=0,"",COUNTIF(O10:O65,"ÉÉ(Z)"))</f>
        <v/>
      </c>
      <c r="P124" s="86"/>
      <c r="Q124" s="87"/>
      <c r="R124" s="87"/>
      <c r="S124" s="87"/>
      <c r="T124" s="88"/>
      <c r="U124" s="33" t="str">
        <f>IF(COUNTIF(U10:U65,"ÉÉ(Z)")=0,"",COUNTIF(U10:U65,"ÉÉ(Z)"))</f>
        <v/>
      </c>
      <c r="V124" s="86"/>
      <c r="W124" s="87"/>
      <c r="X124" s="87"/>
      <c r="Y124" s="87"/>
      <c r="Z124" s="88"/>
      <c r="AA124" s="33" t="str">
        <f>IF(COUNTIF(AA10:AA65,"ÉÉ(Z)")=0,"",COUNTIF(AA10:AA65,"ÉÉ(Z)"))</f>
        <v/>
      </c>
      <c r="AB124" s="86"/>
      <c r="AC124" s="87"/>
      <c r="AD124" s="87"/>
      <c r="AE124" s="87"/>
      <c r="AF124" s="88"/>
      <c r="AG124" s="33" t="str">
        <f>IF(COUNTIF(AG10:AG65,"ÉÉ(Z)")=0,"",COUNTIF(AG10:AG65,"ÉÉ(Z)"))</f>
        <v/>
      </c>
      <c r="AH124" s="86"/>
      <c r="AI124" s="87"/>
      <c r="AJ124" s="87"/>
      <c r="AK124" s="87"/>
      <c r="AL124" s="88"/>
      <c r="AM124" s="33" t="str">
        <f>IF(COUNTIF(AM10:AM65,"ÉÉ(Z)")=0,"",COUNTIF(AM10:AM65,"ÉÉ(Z)"))</f>
        <v/>
      </c>
      <c r="AN124" s="86"/>
      <c r="AO124" s="87"/>
      <c r="AP124" s="87"/>
      <c r="AQ124" s="87"/>
      <c r="AR124" s="88"/>
      <c r="AS124" s="33" t="str">
        <f>IF(COUNTIF(AS10:AS65,"ÉÉ(Z)")=0,"",COUNTIF(AS10:AS65,"ÉÉ(Z)"))</f>
        <v/>
      </c>
      <c r="AT124" s="86"/>
      <c r="AU124" s="87"/>
      <c r="AV124" s="87"/>
      <c r="AW124" s="87"/>
      <c r="AX124" s="88"/>
      <c r="AY124" s="33" t="str">
        <f>IF(COUNTIF(AY10:AY65,"ÉÉ(Z)")=0,"",COUNTIF(AY10:AY65,"ÉÉ(Z)"))</f>
        <v/>
      </c>
      <c r="AZ124" s="89"/>
      <c r="BA124" s="87"/>
      <c r="BB124" s="87"/>
      <c r="BC124" s="87"/>
      <c r="BD124" s="88"/>
      <c r="BE124" s="85" t="str">
        <f t="shared" si="256"/>
        <v/>
      </c>
      <c r="BF124" s="298"/>
    </row>
    <row r="125" spans="1:59" s="26" customFormat="1" ht="15.75" customHeight="1" x14ac:dyDescent="0.3">
      <c r="A125" s="35"/>
      <c r="B125" s="15"/>
      <c r="C125" s="30" t="s">
        <v>59</v>
      </c>
      <c r="D125" s="31"/>
      <c r="E125" s="32"/>
      <c r="F125" s="32"/>
      <c r="G125" s="32"/>
      <c r="H125" s="8"/>
      <c r="I125" s="33">
        <f>IF(COUNTIF(I10:I65,"GYJ")=0,"",COUNTIF(I10:I65,"GYJ"))</f>
        <v>5</v>
      </c>
      <c r="J125" s="31"/>
      <c r="K125" s="32"/>
      <c r="L125" s="32"/>
      <c r="M125" s="32"/>
      <c r="N125" s="8"/>
      <c r="O125" s="33">
        <f>IF(COUNTIF(O10:O65,"GYJ")=0,"",COUNTIF(O10:O65,"GYJ"))</f>
        <v>4</v>
      </c>
      <c r="P125" s="31"/>
      <c r="Q125" s="32"/>
      <c r="R125" s="32"/>
      <c r="S125" s="32"/>
      <c r="T125" s="8"/>
      <c r="U125" s="33">
        <f>IF(COUNTIF(U10:U65,"GYJ")=0,"",COUNTIF(U10:U65,"GYJ"))</f>
        <v>5</v>
      </c>
      <c r="V125" s="31"/>
      <c r="W125" s="32"/>
      <c r="X125" s="32"/>
      <c r="Y125" s="32"/>
      <c r="Z125" s="8"/>
      <c r="AA125" s="33">
        <f>IF(COUNTIF(AA10:AA65,"GYJ")=0,"",COUNTIF(AA10:AA65,"GYJ"))</f>
        <v>6</v>
      </c>
      <c r="AB125" s="31"/>
      <c r="AC125" s="32"/>
      <c r="AD125" s="32"/>
      <c r="AE125" s="32"/>
      <c r="AF125" s="8"/>
      <c r="AG125" s="33">
        <f>IF(COUNTIF(AG10:AG65,"GYJ")=0,"",COUNTIF(AG10:AG65,"GYJ"))</f>
        <v>2</v>
      </c>
      <c r="AH125" s="31"/>
      <c r="AI125" s="32"/>
      <c r="AJ125" s="32"/>
      <c r="AK125" s="32"/>
      <c r="AL125" s="8"/>
      <c r="AM125" s="33">
        <f>IF(COUNTIF(AM10:AM65,"GYJ")=0,"",COUNTIF(AM10:AM65,"GYJ"))</f>
        <v>3</v>
      </c>
      <c r="AN125" s="31"/>
      <c r="AO125" s="32"/>
      <c r="AP125" s="32"/>
      <c r="AQ125" s="32"/>
      <c r="AR125" s="8"/>
      <c r="AS125" s="33">
        <f>IF(COUNTIF(AS10:AS65,"GYJ")=0,"",COUNTIF(AS10:AS65,"GYJ"))</f>
        <v>2</v>
      </c>
      <c r="AT125" s="31"/>
      <c r="AU125" s="32"/>
      <c r="AV125" s="32"/>
      <c r="AW125" s="32"/>
      <c r="AX125" s="8"/>
      <c r="AY125" s="33">
        <f>IF(COUNTIF(AY10:AY65,"GYJ")=0,"",COUNTIF(AY10:AY65,"GYJ"))</f>
        <v>2</v>
      </c>
      <c r="AZ125" s="34"/>
      <c r="BA125" s="32"/>
      <c r="BB125" s="32"/>
      <c r="BC125" s="32"/>
      <c r="BD125" s="8"/>
      <c r="BE125" s="85">
        <f t="shared" si="256"/>
        <v>29</v>
      </c>
      <c r="BF125" s="298"/>
    </row>
    <row r="126" spans="1:59" s="26" customFormat="1" ht="15.75" customHeight="1" x14ac:dyDescent="0.3">
      <c r="A126" s="35"/>
      <c r="B126" s="15"/>
      <c r="C126" s="30" t="s">
        <v>60</v>
      </c>
      <c r="D126" s="31"/>
      <c r="E126" s="32"/>
      <c r="F126" s="32"/>
      <c r="G126" s="32"/>
      <c r="H126" s="8"/>
      <c r="I126" s="33" t="str">
        <f>IF(COUNTIF(I10:I65,"GYJ(Z)")=0,"",COUNTIF(I10:I65,"GYJ(Z)"))</f>
        <v/>
      </c>
      <c r="J126" s="31"/>
      <c r="K126" s="32"/>
      <c r="L126" s="32"/>
      <c r="M126" s="32"/>
      <c r="N126" s="8"/>
      <c r="O126" s="33" t="str">
        <f>IF(COUNTIF(O10:O65,"GYJ(Z)")=0,"",COUNTIF(O10:O65,"GYJ(Z)"))</f>
        <v/>
      </c>
      <c r="P126" s="31"/>
      <c r="Q126" s="32"/>
      <c r="R126" s="32"/>
      <c r="S126" s="32"/>
      <c r="T126" s="8"/>
      <c r="U126" s="33" t="str">
        <f>IF(COUNTIF(U10:U65,"GYJ(Z)")=0,"",COUNTIF(U10:U65,"GYJ(Z)"))</f>
        <v/>
      </c>
      <c r="V126" s="31"/>
      <c r="W126" s="32"/>
      <c r="X126" s="32"/>
      <c r="Y126" s="32"/>
      <c r="Z126" s="8"/>
      <c r="AA126" s="33" t="str">
        <f>IF(COUNTIF(AA10:AA65,"GYJ(Z)")=0,"",COUNTIF(AA10:AA65,"GYJ(Z)"))</f>
        <v/>
      </c>
      <c r="AB126" s="31"/>
      <c r="AC126" s="32"/>
      <c r="AD126" s="32"/>
      <c r="AE126" s="32"/>
      <c r="AF126" s="8"/>
      <c r="AG126" s="33">
        <f>IF(COUNTIF(AG10:AG65,"GYJ(Z)")=0,"",COUNTIF(AG10:AG65,"GYJ(Z)"))</f>
        <v>1</v>
      </c>
      <c r="AH126" s="31"/>
      <c r="AI126" s="32"/>
      <c r="AJ126" s="32"/>
      <c r="AK126" s="32"/>
      <c r="AL126" s="8"/>
      <c r="AM126" s="33" t="str">
        <f>IF(COUNTIF(AM10:AM65,"GYJ(Z)")=0,"",COUNTIF(AM10:AM65,"GYJ(Z)"))</f>
        <v/>
      </c>
      <c r="AN126" s="31"/>
      <c r="AO126" s="32"/>
      <c r="AP126" s="32"/>
      <c r="AQ126" s="32"/>
      <c r="AR126" s="8"/>
      <c r="AS126" s="33" t="str">
        <f>IF(COUNTIF(AS10:AS65,"GYJ(Z)")=0,"",COUNTIF(AS10:AS65,"GYJ(Z)"))</f>
        <v/>
      </c>
      <c r="AT126" s="31"/>
      <c r="AU126" s="32"/>
      <c r="AV126" s="32"/>
      <c r="AW126" s="32"/>
      <c r="AX126" s="8"/>
      <c r="AY126" s="33" t="str">
        <f>IF(COUNTIF(AY10:AY65,"GYJ(Z)")=0,"",COUNTIF(AY10:AY65,"GYJ(Z)"))</f>
        <v/>
      </c>
      <c r="AZ126" s="34"/>
      <c r="BA126" s="32"/>
      <c r="BB126" s="32"/>
      <c r="BC126" s="32"/>
      <c r="BD126" s="8"/>
      <c r="BE126" s="85">
        <f t="shared" si="256"/>
        <v>1</v>
      </c>
      <c r="BF126" s="298"/>
    </row>
    <row r="127" spans="1:59" s="26" customFormat="1" ht="15.75" customHeight="1" x14ac:dyDescent="0.3">
      <c r="A127" s="35"/>
      <c r="B127" s="15"/>
      <c r="C127" s="30" t="s">
        <v>32</v>
      </c>
      <c r="D127" s="31"/>
      <c r="E127" s="32"/>
      <c r="F127" s="32"/>
      <c r="G127" s="32"/>
      <c r="H127" s="8"/>
      <c r="I127" s="33" t="str">
        <f>IF(COUNTIF(I10:I65,"K")=0,"",COUNTIF(I10:I65,"K"))</f>
        <v/>
      </c>
      <c r="J127" s="31"/>
      <c r="K127" s="32"/>
      <c r="L127" s="32"/>
      <c r="M127" s="32"/>
      <c r="N127" s="8"/>
      <c r="O127" s="33">
        <f>IF(COUNTIF(O10:O65,"K")=0,"",COUNTIF(O10:O65,"K"))</f>
        <v>3</v>
      </c>
      <c r="P127" s="31"/>
      <c r="Q127" s="32"/>
      <c r="R127" s="32"/>
      <c r="S127" s="32"/>
      <c r="T127" s="8"/>
      <c r="U127" s="33">
        <f>IF(COUNTIF(U10:U65,"K")=0,"",COUNTIF(U10:U65,"K"))</f>
        <v>2</v>
      </c>
      <c r="V127" s="31"/>
      <c r="W127" s="32"/>
      <c r="X127" s="32"/>
      <c r="Y127" s="32"/>
      <c r="Z127" s="8"/>
      <c r="AA127" s="33">
        <f>IF(COUNTIF(AA10:AA65,"K")=0,"",COUNTIF(AA10:AA65,"K"))</f>
        <v>2</v>
      </c>
      <c r="AB127" s="31"/>
      <c r="AC127" s="32"/>
      <c r="AD127" s="32"/>
      <c r="AE127" s="32"/>
      <c r="AF127" s="8"/>
      <c r="AG127" s="33" t="str">
        <f>IF(COUNTIF(AG10:AG65,"K")=0,"",COUNTIF(AG10:AG65,"K"))</f>
        <v/>
      </c>
      <c r="AH127" s="31"/>
      <c r="AI127" s="32"/>
      <c r="AJ127" s="32"/>
      <c r="AK127" s="32"/>
      <c r="AL127" s="8"/>
      <c r="AM127" s="33" t="str">
        <f>IF(COUNTIF(AM10:AM65,"K")=0,"",COUNTIF(AM10:AM65,"K"))</f>
        <v/>
      </c>
      <c r="AN127" s="31"/>
      <c r="AO127" s="32"/>
      <c r="AP127" s="32"/>
      <c r="AQ127" s="32"/>
      <c r="AR127" s="8"/>
      <c r="AS127" s="33" t="str">
        <f>IF(COUNTIF(AS10:AS65,"K")=0,"",COUNTIF(AS10:AS65,"K"))</f>
        <v/>
      </c>
      <c r="AT127" s="31"/>
      <c r="AU127" s="32"/>
      <c r="AV127" s="32"/>
      <c r="AW127" s="32"/>
      <c r="AX127" s="8"/>
      <c r="AY127" s="33" t="str">
        <f>IF(COUNTIF(AY10:AY65,"K")=0,"",COUNTIF(AY10:AY65,"K"))</f>
        <v/>
      </c>
      <c r="AZ127" s="34"/>
      <c r="BA127" s="32"/>
      <c r="BB127" s="32"/>
      <c r="BC127" s="32"/>
      <c r="BD127" s="8"/>
      <c r="BE127" s="85">
        <f t="shared" si="256"/>
        <v>7</v>
      </c>
      <c r="BF127" s="298"/>
    </row>
    <row r="128" spans="1:59" s="26" customFormat="1" ht="15.75" customHeight="1" x14ac:dyDescent="0.3">
      <c r="A128" s="35"/>
      <c r="B128" s="15"/>
      <c r="C128" s="30" t="s">
        <v>33</v>
      </c>
      <c r="D128" s="31"/>
      <c r="E128" s="32"/>
      <c r="F128" s="32"/>
      <c r="G128" s="32"/>
      <c r="H128" s="8"/>
      <c r="I128" s="33" t="str">
        <f>IF(COUNTIF(I10:I65,"K(Z)")=0,"",COUNTIF(I10:I65,"K(Z)"))</f>
        <v/>
      </c>
      <c r="J128" s="31"/>
      <c r="K128" s="32"/>
      <c r="L128" s="32"/>
      <c r="M128" s="32"/>
      <c r="N128" s="8"/>
      <c r="O128" s="33" t="str">
        <f>IF(COUNTIF(O10:O65,"K(Z)")=0,"",COUNTIF(O10:O65,"K(Z)"))</f>
        <v/>
      </c>
      <c r="P128" s="31"/>
      <c r="Q128" s="32"/>
      <c r="R128" s="32"/>
      <c r="S128" s="32"/>
      <c r="T128" s="8"/>
      <c r="U128" s="33" t="str">
        <f>IF(COUNTIF(U10:U65,"K(Z)")=0,"",COUNTIF(U10:U65,"K(Z)"))</f>
        <v/>
      </c>
      <c r="V128" s="31"/>
      <c r="W128" s="32"/>
      <c r="X128" s="32"/>
      <c r="Y128" s="32"/>
      <c r="Z128" s="8"/>
      <c r="AA128" s="33" t="str">
        <f>IF(COUNTIF(AA10:AA65,"K(Z)")=0,"",COUNTIF(AA10:AA65,"K(Z)"))</f>
        <v/>
      </c>
      <c r="AB128" s="31"/>
      <c r="AC128" s="32"/>
      <c r="AD128" s="32"/>
      <c r="AE128" s="32"/>
      <c r="AF128" s="8"/>
      <c r="AG128" s="33" t="str">
        <f>IF(COUNTIF(AG10:AG65,"K(Z)")=0,"",COUNTIF(AG10:AG65,"K(Z)"))</f>
        <v/>
      </c>
      <c r="AH128" s="31"/>
      <c r="AI128" s="32"/>
      <c r="AJ128" s="32"/>
      <c r="AK128" s="32"/>
      <c r="AL128" s="8"/>
      <c r="AM128" s="33">
        <f>IF(COUNTIF(AM10:AM65,"K(Z)")=0,"",COUNTIF(AM10:AM65,"K(Z)"))</f>
        <v>1</v>
      </c>
      <c r="AN128" s="31"/>
      <c r="AO128" s="32"/>
      <c r="AP128" s="32"/>
      <c r="AQ128" s="32"/>
      <c r="AR128" s="8"/>
      <c r="AS128" s="33" t="str">
        <f>IF(COUNTIF(AS10:AS65,"K(Z)")=0,"",COUNTIF(AS10:AS65,"K(Z)"))</f>
        <v/>
      </c>
      <c r="AT128" s="31"/>
      <c r="AU128" s="32"/>
      <c r="AV128" s="32"/>
      <c r="AW128" s="32"/>
      <c r="AX128" s="8"/>
      <c r="AY128" s="33" t="str">
        <f>IF(COUNTIF(AY10:AY65,"K(Z)")=0,"",COUNTIF(AY10:AY65,"K(Z)"))</f>
        <v/>
      </c>
      <c r="AZ128" s="34"/>
      <c r="BA128" s="32"/>
      <c r="BB128" s="32"/>
      <c r="BC128" s="32"/>
      <c r="BD128" s="8"/>
      <c r="BE128" s="85">
        <f t="shared" si="256"/>
        <v>1</v>
      </c>
      <c r="BF128" s="298"/>
    </row>
    <row r="129" spans="1:58" s="26" customFormat="1" ht="15.75" customHeight="1" x14ac:dyDescent="0.3">
      <c r="A129" s="35"/>
      <c r="B129" s="15"/>
      <c r="C129" s="30" t="s">
        <v>23</v>
      </c>
      <c r="D129" s="31"/>
      <c r="E129" s="32"/>
      <c r="F129" s="32"/>
      <c r="G129" s="32"/>
      <c r="H129" s="8"/>
      <c r="I129" s="33" t="str">
        <f>IF(COUNTIF(I10:I65,"AV")=0,"",COUNTIF(I10:I65,"AV"))</f>
        <v/>
      </c>
      <c r="J129" s="31"/>
      <c r="K129" s="32"/>
      <c r="L129" s="32"/>
      <c r="M129" s="32"/>
      <c r="N129" s="8"/>
      <c r="O129" s="33" t="str">
        <f>IF(COUNTIF(O10:O65,"AV")=0,"",COUNTIF(O10:O65,"AV"))</f>
        <v/>
      </c>
      <c r="P129" s="31"/>
      <c r="Q129" s="32"/>
      <c r="R129" s="32"/>
      <c r="S129" s="32"/>
      <c r="T129" s="8"/>
      <c r="U129" s="33" t="str">
        <f>IF(COUNTIF(U10:U65,"AV")=0,"",COUNTIF(U10:U65,"AV"))</f>
        <v/>
      </c>
      <c r="V129" s="31"/>
      <c r="W129" s="32"/>
      <c r="X129" s="32"/>
      <c r="Y129" s="32"/>
      <c r="Z129" s="8"/>
      <c r="AA129" s="33" t="str">
        <f>IF(COUNTIF(AA10:AA65,"AV")=0,"",COUNTIF(AA10:AA65,"AV"))</f>
        <v/>
      </c>
      <c r="AB129" s="31"/>
      <c r="AC129" s="32"/>
      <c r="AD129" s="32"/>
      <c r="AE129" s="32"/>
      <c r="AF129" s="8"/>
      <c r="AG129" s="33" t="str">
        <f>IF(COUNTIF(AG10:AG65,"AV")=0,"",COUNTIF(AG10:AG65,"AV"))</f>
        <v/>
      </c>
      <c r="AH129" s="31"/>
      <c r="AI129" s="32"/>
      <c r="AJ129" s="32"/>
      <c r="AK129" s="32"/>
      <c r="AL129" s="8"/>
      <c r="AM129" s="33" t="str">
        <f>IF(COUNTIF(AM10:AM65,"AV")=0,"",COUNTIF(AM10:AM65,"AV"))</f>
        <v/>
      </c>
      <c r="AN129" s="31"/>
      <c r="AO129" s="32"/>
      <c r="AP129" s="32"/>
      <c r="AQ129" s="32"/>
      <c r="AR129" s="8"/>
      <c r="AS129" s="33" t="str">
        <f>IF(COUNTIF(AS10:AS65,"AV")=0,"",COUNTIF(AS10:AS65,"AV"))</f>
        <v/>
      </c>
      <c r="AT129" s="31"/>
      <c r="AU129" s="32"/>
      <c r="AV129" s="32"/>
      <c r="AW129" s="32"/>
      <c r="AX129" s="8"/>
      <c r="AY129" s="33" t="str">
        <f>IF(COUNTIF(AY10:AY65,"AV")=0,"",COUNTIF(AY10:AY65,"AV"))</f>
        <v/>
      </c>
      <c r="AZ129" s="34"/>
      <c r="BA129" s="32"/>
      <c r="BB129" s="32"/>
      <c r="BC129" s="32"/>
      <c r="BD129" s="8"/>
      <c r="BE129" s="85" t="str">
        <f t="shared" si="256"/>
        <v/>
      </c>
      <c r="BF129" s="298"/>
    </row>
    <row r="130" spans="1:58" s="26" customFormat="1" ht="15.75" customHeight="1" x14ac:dyDescent="0.3">
      <c r="A130" s="35"/>
      <c r="B130" s="15"/>
      <c r="C130" s="30" t="s">
        <v>61</v>
      </c>
      <c r="D130" s="31"/>
      <c r="E130" s="32"/>
      <c r="F130" s="32"/>
      <c r="G130" s="32"/>
      <c r="H130" s="8"/>
      <c r="I130" s="33" t="str">
        <f>IF(COUNTIF(I10:I65,"KV")=0,"",COUNTIF(I10:I65,"KV"))</f>
        <v/>
      </c>
      <c r="J130" s="31"/>
      <c r="K130" s="32"/>
      <c r="L130" s="32"/>
      <c r="M130" s="32"/>
      <c r="N130" s="8"/>
      <c r="O130" s="33" t="str">
        <f>IF(COUNTIF(O10:O65,"KV")=0,"",COUNTIF(O10:O65,"KV"))</f>
        <v/>
      </c>
      <c r="P130" s="31"/>
      <c r="Q130" s="32"/>
      <c r="R130" s="32"/>
      <c r="S130" s="32"/>
      <c r="T130" s="8"/>
      <c r="U130" s="33" t="str">
        <f>IF(COUNTIF(U10:U65,"KV")=0,"",COUNTIF(U10:U65,"KV"))</f>
        <v/>
      </c>
      <c r="V130" s="31"/>
      <c r="W130" s="32"/>
      <c r="X130" s="32"/>
      <c r="Y130" s="32"/>
      <c r="Z130" s="8"/>
      <c r="AA130" s="33" t="str">
        <f>IF(COUNTIF(AA10:AA65,"KV")=0,"",COUNTIF(AA10:AA65,"KV"))</f>
        <v/>
      </c>
      <c r="AB130" s="31"/>
      <c r="AC130" s="32"/>
      <c r="AD130" s="32"/>
      <c r="AE130" s="32"/>
      <c r="AF130" s="8"/>
      <c r="AG130" s="33" t="str">
        <f>IF(COUNTIF(AG10:AG65,"KV")=0,"",COUNTIF(AG10:AG65,"KV"))</f>
        <v/>
      </c>
      <c r="AH130" s="31"/>
      <c r="AI130" s="32"/>
      <c r="AJ130" s="32"/>
      <c r="AK130" s="32"/>
      <c r="AL130" s="8"/>
      <c r="AM130" s="33" t="str">
        <f>IF(COUNTIF(AM10:AM65,"KV")=0,"",COUNTIF(AM10:AM65,"KV"))</f>
        <v/>
      </c>
      <c r="AN130" s="31"/>
      <c r="AO130" s="32"/>
      <c r="AP130" s="32"/>
      <c r="AQ130" s="32"/>
      <c r="AR130" s="8"/>
      <c r="AS130" s="33" t="str">
        <f>IF(COUNTIF(AS10:AS65,"KV")=0,"",COUNTIF(AS10:AS65,"KV"))</f>
        <v/>
      </c>
      <c r="AT130" s="31"/>
      <c r="AU130" s="32"/>
      <c r="AV130" s="32"/>
      <c r="AW130" s="32"/>
      <c r="AX130" s="8"/>
      <c r="AY130" s="33" t="str">
        <f>IF(COUNTIF(AY10:AY65,"KV")=0,"",COUNTIF(AY10:AY65,"KV"))</f>
        <v/>
      </c>
      <c r="AZ130" s="34"/>
      <c r="BA130" s="32"/>
      <c r="BB130" s="32"/>
      <c r="BC130" s="32"/>
      <c r="BD130" s="8"/>
      <c r="BE130" s="85" t="str">
        <f t="shared" si="256"/>
        <v/>
      </c>
      <c r="BF130" s="298"/>
    </row>
    <row r="131" spans="1:58" s="26" customFormat="1" ht="15.75" customHeight="1" x14ac:dyDescent="0.3">
      <c r="A131" s="37"/>
      <c r="B131" s="18"/>
      <c r="C131" s="38" t="s">
        <v>62</v>
      </c>
      <c r="D131" s="39"/>
      <c r="E131" s="40"/>
      <c r="F131" s="40"/>
      <c r="G131" s="40"/>
      <c r="H131" s="17"/>
      <c r="I131" s="33" t="str">
        <f>IF(COUNTIF(I10:I65,"SZG")=0,"",COUNTIF(I10:I65,"SZG"))</f>
        <v/>
      </c>
      <c r="J131" s="39"/>
      <c r="K131" s="40"/>
      <c r="L131" s="40"/>
      <c r="M131" s="40"/>
      <c r="N131" s="17"/>
      <c r="O131" s="33" t="str">
        <f>IF(COUNTIF(O10:O65,"SZG")=0,"",COUNTIF(O10:O65,"SZG"))</f>
        <v/>
      </c>
      <c r="P131" s="39"/>
      <c r="Q131" s="40"/>
      <c r="R131" s="40"/>
      <c r="S131" s="40"/>
      <c r="T131" s="17"/>
      <c r="U131" s="33" t="str">
        <f>IF(COUNTIF(U10:U65,"SZG")=0,"",COUNTIF(U10:U65,"SZG"))</f>
        <v/>
      </c>
      <c r="V131" s="39"/>
      <c r="W131" s="40"/>
      <c r="X131" s="40"/>
      <c r="Y131" s="40"/>
      <c r="Z131" s="17"/>
      <c r="AA131" s="33" t="str">
        <f>IF(COUNTIF(AA10:AA65,"SZG")=0,"",COUNTIF(AA10:AA65,"SZG"))</f>
        <v/>
      </c>
      <c r="AB131" s="39"/>
      <c r="AC131" s="40"/>
      <c r="AD131" s="40"/>
      <c r="AE131" s="40"/>
      <c r="AF131" s="17"/>
      <c r="AG131" s="33" t="str">
        <f>IF(COUNTIF(AG10:AG65,"SZG")=0,"",COUNTIF(AG10:AG65,"SZG"))</f>
        <v/>
      </c>
      <c r="AH131" s="39"/>
      <c r="AI131" s="40"/>
      <c r="AJ131" s="40"/>
      <c r="AK131" s="40"/>
      <c r="AL131" s="17"/>
      <c r="AM131" s="33" t="str">
        <f>IF(COUNTIF(AM10:AM65,"SZG")=0,"",COUNTIF(AM10:AM65,"SZG"))</f>
        <v/>
      </c>
      <c r="AN131" s="39"/>
      <c r="AO131" s="40"/>
      <c r="AP131" s="40"/>
      <c r="AQ131" s="40"/>
      <c r="AR131" s="17"/>
      <c r="AS131" s="33" t="str">
        <f>IF(COUNTIF(AS10:AS65,"SZG")=0,"",COUNTIF(AS10:AS65,"SZG"))</f>
        <v/>
      </c>
      <c r="AT131" s="39"/>
      <c r="AU131" s="40"/>
      <c r="AV131" s="40"/>
      <c r="AW131" s="40"/>
      <c r="AX131" s="17"/>
      <c r="AY131" s="33" t="str">
        <f>IF(COUNTIF(AY10:AY65,"SZG")=0,"",COUNTIF(AY10:AY65,"SZG"))</f>
        <v/>
      </c>
      <c r="AZ131" s="34"/>
      <c r="BA131" s="32"/>
      <c r="BB131" s="32"/>
      <c r="BC131" s="32"/>
      <c r="BD131" s="8"/>
      <c r="BE131" s="85" t="str">
        <f t="shared" si="256"/>
        <v/>
      </c>
      <c r="BF131" s="298"/>
    </row>
    <row r="132" spans="1:58" s="26" customFormat="1" ht="15.75" customHeight="1" x14ac:dyDescent="0.3">
      <c r="A132" s="37"/>
      <c r="B132" s="18"/>
      <c r="C132" s="38" t="s">
        <v>63</v>
      </c>
      <c r="D132" s="39"/>
      <c r="E132" s="40"/>
      <c r="F132" s="40"/>
      <c r="G132" s="40"/>
      <c r="H132" s="17"/>
      <c r="I132" s="33" t="str">
        <f>IF(COUNTIF(I10:I65,"ZV")=0,"",COUNTIF(I10:I65,"ZV"))</f>
        <v/>
      </c>
      <c r="J132" s="39"/>
      <c r="K132" s="40"/>
      <c r="L132" s="40"/>
      <c r="M132" s="40"/>
      <c r="N132" s="17"/>
      <c r="O132" s="33" t="str">
        <f>IF(COUNTIF(O10:O65,"ZV")=0,"",COUNTIF(O10:O65,"ZV"))</f>
        <v/>
      </c>
      <c r="P132" s="39"/>
      <c r="Q132" s="40"/>
      <c r="R132" s="40"/>
      <c r="S132" s="40"/>
      <c r="T132" s="17"/>
      <c r="U132" s="33" t="str">
        <f>IF(COUNTIF(U10:U65,"ZV")=0,"",COUNTIF(U10:U65,"ZV"))</f>
        <v/>
      </c>
      <c r="V132" s="39"/>
      <c r="W132" s="40"/>
      <c r="X132" s="40"/>
      <c r="Y132" s="40"/>
      <c r="Z132" s="17"/>
      <c r="AA132" s="33" t="str">
        <f>IF(COUNTIF(AA10:AA65,"ZV")=0,"",COUNTIF(AA10:AA65,"ZV"))</f>
        <v/>
      </c>
      <c r="AB132" s="39"/>
      <c r="AC132" s="40"/>
      <c r="AD132" s="40"/>
      <c r="AE132" s="40"/>
      <c r="AF132" s="17"/>
      <c r="AG132" s="33" t="str">
        <f>IF(COUNTIF(AG10:AG65,"ZV")=0,"",COUNTIF(AG10:AG65,"ZV"))</f>
        <v/>
      </c>
      <c r="AH132" s="39"/>
      <c r="AI132" s="40"/>
      <c r="AJ132" s="40"/>
      <c r="AK132" s="40"/>
      <c r="AL132" s="17"/>
      <c r="AM132" s="33" t="str">
        <f>IF(COUNTIF(AM10:AM65,"ZV")=0,"",COUNTIF(AM10:AM65,"ZV"))</f>
        <v/>
      </c>
      <c r="AN132" s="39"/>
      <c r="AO132" s="40"/>
      <c r="AP132" s="40"/>
      <c r="AQ132" s="40"/>
      <c r="AR132" s="17"/>
      <c r="AS132" s="33" t="str">
        <f>IF(COUNTIF(AS10:AS65,"ZV")=0,"",COUNTIF(AS10:AS65,"ZV"))</f>
        <v/>
      </c>
      <c r="AT132" s="39"/>
      <c r="AU132" s="40"/>
      <c r="AV132" s="40"/>
      <c r="AW132" s="40"/>
      <c r="AX132" s="17"/>
      <c r="AY132" s="33" t="str">
        <f>IF(COUNTIF(AY10:AY65,"ZV")=0,"",COUNTIF(AY10:AY65,"ZV"))</f>
        <v/>
      </c>
      <c r="AZ132" s="34"/>
      <c r="BA132" s="32"/>
      <c r="BB132" s="32"/>
      <c r="BC132" s="32"/>
      <c r="BD132" s="8"/>
      <c r="BE132" s="85" t="str">
        <f t="shared" si="256"/>
        <v/>
      </c>
      <c r="BF132" s="298"/>
    </row>
    <row r="133" spans="1:58" s="26" customFormat="1" ht="15.75" customHeight="1" thickBot="1" x14ac:dyDescent="0.35">
      <c r="A133" s="41"/>
      <c r="B133" s="27"/>
      <c r="C133" s="28" t="s">
        <v>24</v>
      </c>
      <c r="D133" s="42"/>
      <c r="E133" s="43"/>
      <c r="F133" s="43"/>
      <c r="G133" s="43"/>
      <c r="H133" s="44"/>
      <c r="I133" s="45">
        <f>IF(SUM(I121:I132)=0,"",SUM(I121:I132))</f>
        <v>5</v>
      </c>
      <c r="J133" s="42"/>
      <c r="K133" s="43"/>
      <c r="L133" s="43"/>
      <c r="M133" s="43"/>
      <c r="N133" s="44"/>
      <c r="O133" s="45">
        <f>IF(SUM(O121:O132)=0,"",SUM(O121:O132))</f>
        <v>9</v>
      </c>
      <c r="P133" s="42"/>
      <c r="Q133" s="43"/>
      <c r="R133" s="43"/>
      <c r="S133" s="43"/>
      <c r="T133" s="44"/>
      <c r="U133" s="45">
        <f>IF(SUM(U121:U132)=0,"",SUM(U121:U132))</f>
        <v>9</v>
      </c>
      <c r="V133" s="42"/>
      <c r="W133" s="43"/>
      <c r="X133" s="43"/>
      <c r="Y133" s="43"/>
      <c r="Z133" s="44"/>
      <c r="AA133" s="45">
        <f>IF(SUM(AA121:AA132)=0,"",SUM(AA121:AA132))</f>
        <v>10</v>
      </c>
      <c r="AB133" s="42"/>
      <c r="AC133" s="43"/>
      <c r="AD133" s="43"/>
      <c r="AE133" s="43"/>
      <c r="AF133" s="44"/>
      <c r="AG133" s="45">
        <f>IF(SUM(AG121:AG132)=0,"",SUM(AG121:AG132))</f>
        <v>3</v>
      </c>
      <c r="AH133" s="42"/>
      <c r="AI133" s="43"/>
      <c r="AJ133" s="43"/>
      <c r="AK133" s="43"/>
      <c r="AL133" s="44"/>
      <c r="AM133" s="45">
        <f>IF(SUM(AM121:AM132)=0,"",SUM(AM121:AM132))</f>
        <v>4</v>
      </c>
      <c r="AN133" s="42"/>
      <c r="AO133" s="43"/>
      <c r="AP133" s="43"/>
      <c r="AQ133" s="43"/>
      <c r="AR133" s="44"/>
      <c r="AS133" s="45">
        <f>IF(SUM(AS121:AS132)=0,"",SUM(AS121:AS132))</f>
        <v>2</v>
      </c>
      <c r="AT133" s="42"/>
      <c r="AU133" s="43"/>
      <c r="AV133" s="43"/>
      <c r="AW133" s="43"/>
      <c r="AX133" s="44"/>
      <c r="AY133" s="45">
        <f>IF(SUM(AY121:AY132)=0,"",SUM(AY121:AY132))</f>
        <v>6</v>
      </c>
      <c r="AZ133" s="46"/>
      <c r="BA133" s="43"/>
      <c r="BB133" s="43"/>
      <c r="BC133" s="43"/>
      <c r="BD133" s="44"/>
      <c r="BE133" s="90">
        <f t="shared" si="256"/>
        <v>48</v>
      </c>
      <c r="BF133" s="298"/>
    </row>
    <row r="134" spans="1:58" s="26" customFormat="1" ht="15.75" customHeight="1" thickTop="1" x14ac:dyDescent="0.25">
      <c r="A134" s="47"/>
      <c r="B134" s="48"/>
      <c r="C134" s="48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1"/>
      <c r="AX134" s="91"/>
      <c r="AY134" s="91"/>
      <c r="AZ134" s="91"/>
      <c r="BA134" s="91"/>
      <c r="BB134" s="91"/>
      <c r="BC134" s="91"/>
      <c r="BD134" s="91"/>
      <c r="BE134" s="91"/>
      <c r="BF134" s="298"/>
    </row>
    <row r="135" spans="1:58" s="26" customFormat="1" ht="15.75" customHeight="1" x14ac:dyDescent="0.25">
      <c r="A135" s="47"/>
      <c r="B135" s="48"/>
      <c r="C135" s="48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  <c r="BA135" s="91"/>
      <c r="BB135" s="91"/>
      <c r="BC135" s="91"/>
      <c r="BD135" s="91"/>
      <c r="BE135" s="91"/>
      <c r="BF135" s="298"/>
    </row>
    <row r="136" spans="1:58" s="26" customFormat="1" ht="15.75" customHeight="1" x14ac:dyDescent="0.25">
      <c r="A136" s="47"/>
      <c r="B136" s="48"/>
      <c r="C136" s="48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298"/>
    </row>
    <row r="137" spans="1:58" s="26" customFormat="1" ht="15.75" customHeight="1" x14ac:dyDescent="0.25">
      <c r="A137" s="47"/>
      <c r="B137" s="48"/>
      <c r="C137" s="48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298"/>
    </row>
    <row r="138" spans="1:58" s="26" customFormat="1" ht="15.75" customHeight="1" x14ac:dyDescent="0.25">
      <c r="A138" s="47"/>
      <c r="B138" s="48"/>
      <c r="C138" s="48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298"/>
    </row>
    <row r="139" spans="1:58" s="26" customFormat="1" ht="15.75" customHeight="1" x14ac:dyDescent="0.25">
      <c r="A139" s="47"/>
      <c r="B139" s="48"/>
      <c r="C139" s="48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298"/>
    </row>
    <row r="140" spans="1:58" s="26" customFormat="1" ht="15.75" customHeight="1" x14ac:dyDescent="0.25">
      <c r="A140" s="47"/>
      <c r="B140" s="48"/>
      <c r="C140" s="48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298"/>
    </row>
    <row r="141" spans="1:58" s="26" customFormat="1" ht="15.75" customHeight="1" x14ac:dyDescent="0.25">
      <c r="A141" s="47"/>
      <c r="B141" s="48"/>
      <c r="C141" s="48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/>
      <c r="AZ141" s="91"/>
      <c r="BA141" s="91"/>
      <c r="BB141" s="91"/>
      <c r="BC141" s="91"/>
      <c r="BD141" s="91"/>
      <c r="BE141" s="91"/>
      <c r="BF141" s="298"/>
    </row>
    <row r="142" spans="1:58" s="26" customFormat="1" ht="15.75" customHeight="1" x14ac:dyDescent="0.25">
      <c r="A142" s="47"/>
      <c r="B142" s="48"/>
      <c r="C142" s="48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298"/>
    </row>
    <row r="143" spans="1:58" s="26" customFormat="1" ht="15.75" customHeight="1" x14ac:dyDescent="0.25">
      <c r="A143" s="47"/>
      <c r="B143" s="48"/>
      <c r="C143" s="48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298"/>
    </row>
    <row r="144" spans="1:58" s="26" customFormat="1" ht="15.75" customHeight="1" x14ac:dyDescent="0.25">
      <c r="A144" s="47"/>
      <c r="B144" s="48"/>
      <c r="C144" s="48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298"/>
    </row>
    <row r="145" spans="1:58" s="26" customFormat="1" ht="15.75" customHeight="1" x14ac:dyDescent="0.25">
      <c r="A145" s="47"/>
      <c r="B145" s="48"/>
      <c r="C145" s="48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298"/>
    </row>
    <row r="146" spans="1:58" s="26" customFormat="1" ht="15.75" customHeight="1" x14ac:dyDescent="0.25">
      <c r="A146" s="47"/>
      <c r="B146" s="48"/>
      <c r="C146" s="48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298"/>
    </row>
    <row r="147" spans="1:58" s="26" customFormat="1" ht="15.75" customHeight="1" x14ac:dyDescent="0.25">
      <c r="A147" s="47"/>
      <c r="B147" s="48"/>
      <c r="C147" s="48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  <c r="BB147" s="91"/>
      <c r="BC147" s="91"/>
      <c r="BD147" s="91"/>
      <c r="BE147" s="91"/>
      <c r="BF147" s="298"/>
    </row>
    <row r="148" spans="1:58" s="26" customFormat="1" ht="15.75" customHeight="1" x14ac:dyDescent="0.25">
      <c r="A148" s="47"/>
      <c r="B148" s="48"/>
      <c r="C148" s="48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298"/>
    </row>
    <row r="149" spans="1:58" s="26" customFormat="1" ht="15.75" customHeight="1" x14ac:dyDescent="0.25">
      <c r="A149" s="47"/>
      <c r="B149" s="48"/>
      <c r="C149" s="48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  <c r="AZ149" s="91"/>
      <c r="BA149" s="91"/>
      <c r="BB149" s="91"/>
      <c r="BC149" s="91"/>
      <c r="BD149" s="91"/>
      <c r="BE149" s="91"/>
      <c r="BF149" s="298"/>
    </row>
    <row r="150" spans="1:58" s="26" customFormat="1" ht="15.75" customHeight="1" x14ac:dyDescent="0.25">
      <c r="A150" s="47"/>
      <c r="B150" s="48"/>
      <c r="C150" s="48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298"/>
    </row>
    <row r="151" spans="1:58" s="26" customFormat="1" ht="15.75" customHeight="1" x14ac:dyDescent="0.25">
      <c r="A151" s="47"/>
      <c r="B151" s="48"/>
      <c r="C151" s="48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  <c r="AV151" s="91"/>
      <c r="AW151" s="91"/>
      <c r="AX151" s="91"/>
      <c r="AY151" s="91"/>
      <c r="AZ151" s="91"/>
      <c r="BA151" s="91"/>
      <c r="BB151" s="91"/>
      <c r="BC151" s="91"/>
      <c r="BD151" s="91"/>
      <c r="BE151" s="91"/>
      <c r="BF151" s="298"/>
    </row>
    <row r="152" spans="1:58" s="26" customFormat="1" ht="15.75" customHeight="1" x14ac:dyDescent="0.25">
      <c r="A152" s="47"/>
      <c r="B152" s="48"/>
      <c r="C152" s="48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  <c r="AZ152" s="91"/>
      <c r="BA152" s="91"/>
      <c r="BB152" s="91"/>
      <c r="BC152" s="91"/>
      <c r="BD152" s="91"/>
      <c r="BE152" s="91"/>
      <c r="BF152" s="298"/>
    </row>
    <row r="153" spans="1:58" s="26" customFormat="1" ht="15.75" customHeight="1" x14ac:dyDescent="0.25">
      <c r="A153" s="47"/>
      <c r="B153" s="48"/>
      <c r="C153" s="48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  <c r="AV153" s="91"/>
      <c r="AW153" s="91"/>
      <c r="AX153" s="91"/>
      <c r="AY153" s="91"/>
      <c r="AZ153" s="91"/>
      <c r="BA153" s="91"/>
      <c r="BB153" s="91"/>
      <c r="BC153" s="91"/>
      <c r="BD153" s="91"/>
      <c r="BE153" s="91"/>
      <c r="BF153" s="298"/>
    </row>
    <row r="154" spans="1:58" s="26" customFormat="1" ht="15.75" customHeight="1" x14ac:dyDescent="0.25">
      <c r="A154" s="47"/>
      <c r="B154" s="48"/>
      <c r="C154" s="48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  <c r="AV154" s="91"/>
      <c r="AW154" s="91"/>
      <c r="AX154" s="91"/>
      <c r="AY154" s="91"/>
      <c r="AZ154" s="91"/>
      <c r="BA154" s="91"/>
      <c r="BB154" s="91"/>
      <c r="BC154" s="91"/>
      <c r="BD154" s="91"/>
      <c r="BE154" s="91"/>
      <c r="BF154" s="298"/>
    </row>
    <row r="155" spans="1:58" s="26" customFormat="1" ht="15.75" customHeight="1" x14ac:dyDescent="0.25">
      <c r="A155" s="47"/>
      <c r="B155" s="48"/>
      <c r="C155" s="48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1"/>
      <c r="BB155" s="91"/>
      <c r="BC155" s="91"/>
      <c r="BD155" s="91"/>
      <c r="BE155" s="91"/>
      <c r="BF155" s="298"/>
    </row>
    <row r="156" spans="1:58" s="26" customFormat="1" ht="15.75" customHeight="1" x14ac:dyDescent="0.25">
      <c r="A156" s="47"/>
      <c r="B156" s="48"/>
      <c r="C156" s="48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  <c r="AZ156" s="91"/>
      <c r="BA156" s="91"/>
      <c r="BB156" s="91"/>
      <c r="BC156" s="91"/>
      <c r="BD156" s="91"/>
      <c r="BE156" s="91"/>
      <c r="BF156" s="298"/>
    </row>
    <row r="157" spans="1:58" s="26" customFormat="1" ht="15.75" customHeight="1" x14ac:dyDescent="0.25">
      <c r="A157" s="47"/>
      <c r="B157" s="48"/>
      <c r="C157" s="48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  <c r="AV157" s="91"/>
      <c r="AW157" s="91"/>
      <c r="AX157" s="91"/>
      <c r="AY157" s="91"/>
      <c r="AZ157" s="91"/>
      <c r="BA157" s="91"/>
      <c r="BB157" s="91"/>
      <c r="BC157" s="91"/>
      <c r="BD157" s="91"/>
      <c r="BE157" s="91"/>
      <c r="BF157" s="298"/>
    </row>
    <row r="158" spans="1:58" s="26" customFormat="1" ht="15.75" customHeight="1" x14ac:dyDescent="0.25">
      <c r="A158" s="47"/>
      <c r="B158" s="48"/>
      <c r="C158" s="48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298"/>
    </row>
    <row r="159" spans="1:58" s="26" customFormat="1" ht="15.75" customHeight="1" x14ac:dyDescent="0.25">
      <c r="A159" s="47"/>
      <c r="B159" s="48"/>
      <c r="C159" s="48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298"/>
    </row>
    <row r="160" spans="1:58" s="26" customFormat="1" ht="15.75" customHeight="1" x14ac:dyDescent="0.25">
      <c r="A160" s="47"/>
      <c r="B160" s="48"/>
      <c r="C160" s="48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  <c r="AV160" s="91"/>
      <c r="AW160" s="91"/>
      <c r="AX160" s="91"/>
      <c r="AY160" s="91"/>
      <c r="AZ160" s="91"/>
      <c r="BA160" s="91"/>
      <c r="BB160" s="91"/>
      <c r="BC160" s="91"/>
      <c r="BD160" s="91"/>
      <c r="BE160" s="91"/>
      <c r="BF160" s="298"/>
    </row>
    <row r="161" spans="1:58" s="26" customFormat="1" ht="15.75" customHeight="1" x14ac:dyDescent="0.25">
      <c r="A161" s="47"/>
      <c r="B161" s="48"/>
      <c r="C161" s="48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1"/>
      <c r="BA161" s="91"/>
      <c r="BB161" s="91"/>
      <c r="BC161" s="91"/>
      <c r="BD161" s="91"/>
      <c r="BE161" s="91"/>
      <c r="BF161" s="298"/>
    </row>
    <row r="162" spans="1:58" s="26" customFormat="1" ht="15.75" customHeight="1" x14ac:dyDescent="0.25">
      <c r="A162" s="47"/>
      <c r="B162" s="48"/>
      <c r="C162" s="48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91"/>
      <c r="AR162" s="91"/>
      <c r="AS162" s="91"/>
      <c r="AT162" s="91"/>
      <c r="AU162" s="91"/>
      <c r="AV162" s="91"/>
      <c r="AW162" s="91"/>
      <c r="AX162" s="91"/>
      <c r="AY162" s="91"/>
      <c r="AZ162" s="91"/>
      <c r="BA162" s="91"/>
      <c r="BB162" s="91"/>
      <c r="BC162" s="91"/>
      <c r="BD162" s="91"/>
      <c r="BE162" s="91"/>
      <c r="BF162" s="298"/>
    </row>
    <row r="163" spans="1:58" s="26" customFormat="1" ht="15.75" customHeight="1" x14ac:dyDescent="0.25">
      <c r="A163" s="47"/>
      <c r="B163" s="48"/>
      <c r="C163" s="48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R163" s="91"/>
      <c r="AS163" s="91"/>
      <c r="AT163" s="91"/>
      <c r="AU163" s="91"/>
      <c r="AV163" s="91"/>
      <c r="AW163" s="91"/>
      <c r="AX163" s="91"/>
      <c r="AY163" s="91"/>
      <c r="AZ163" s="91"/>
      <c r="BA163" s="91"/>
      <c r="BB163" s="91"/>
      <c r="BC163" s="91"/>
      <c r="BD163" s="91"/>
      <c r="BE163" s="91"/>
      <c r="BF163" s="298"/>
    </row>
    <row r="164" spans="1:58" s="26" customFormat="1" ht="15.75" customHeight="1" x14ac:dyDescent="0.25">
      <c r="A164" s="47"/>
      <c r="B164" s="48"/>
      <c r="C164" s="48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91"/>
      <c r="AR164" s="91"/>
      <c r="AS164" s="91"/>
      <c r="AT164" s="91"/>
      <c r="AU164" s="91"/>
      <c r="AV164" s="91"/>
      <c r="AW164" s="91"/>
      <c r="AX164" s="91"/>
      <c r="AY164" s="91"/>
      <c r="AZ164" s="91"/>
      <c r="BA164" s="91"/>
      <c r="BB164" s="91"/>
      <c r="BC164" s="91"/>
      <c r="BD164" s="91"/>
      <c r="BE164" s="91"/>
      <c r="BF164" s="298"/>
    </row>
    <row r="165" spans="1:58" s="26" customFormat="1" ht="15.75" customHeight="1" x14ac:dyDescent="0.25">
      <c r="A165" s="47"/>
      <c r="B165" s="48"/>
      <c r="C165" s="48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91"/>
      <c r="AR165" s="91"/>
      <c r="AS165" s="91"/>
      <c r="AT165" s="91"/>
      <c r="AU165" s="91"/>
      <c r="AV165" s="91"/>
      <c r="AW165" s="91"/>
      <c r="AX165" s="91"/>
      <c r="AY165" s="91"/>
      <c r="AZ165" s="91"/>
      <c r="BA165" s="91"/>
      <c r="BB165" s="91"/>
      <c r="BC165" s="91"/>
      <c r="BD165" s="91"/>
      <c r="BE165" s="91"/>
      <c r="BF165" s="298"/>
    </row>
    <row r="166" spans="1:58" s="26" customFormat="1" ht="15.75" customHeight="1" x14ac:dyDescent="0.25">
      <c r="A166" s="47"/>
      <c r="B166" s="48"/>
      <c r="C166" s="48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  <c r="AP166" s="91"/>
      <c r="AQ166" s="91"/>
      <c r="AR166" s="91"/>
      <c r="AS166" s="91"/>
      <c r="AT166" s="91"/>
      <c r="AU166" s="91"/>
      <c r="AV166" s="91"/>
      <c r="AW166" s="91"/>
      <c r="AX166" s="91"/>
      <c r="AY166" s="91"/>
      <c r="AZ166" s="91"/>
      <c r="BA166" s="91"/>
      <c r="BB166" s="91"/>
      <c r="BC166" s="91"/>
      <c r="BD166" s="91"/>
      <c r="BE166" s="91"/>
      <c r="BF166" s="298"/>
    </row>
    <row r="167" spans="1:58" s="26" customFormat="1" ht="15.75" customHeight="1" x14ac:dyDescent="0.25">
      <c r="A167" s="47"/>
      <c r="B167" s="48"/>
      <c r="C167" s="48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298"/>
    </row>
    <row r="168" spans="1:58" s="26" customFormat="1" ht="15.75" customHeight="1" x14ac:dyDescent="0.25">
      <c r="A168" s="47"/>
      <c r="B168" s="48"/>
      <c r="C168" s="48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298"/>
    </row>
    <row r="169" spans="1:58" s="26" customFormat="1" ht="15.75" customHeight="1" x14ac:dyDescent="0.25">
      <c r="A169" s="47"/>
      <c r="B169" s="48"/>
      <c r="C169" s="48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298"/>
    </row>
    <row r="170" spans="1:58" s="26" customFormat="1" ht="15.75" customHeight="1" x14ac:dyDescent="0.25">
      <c r="A170" s="47"/>
      <c r="B170" s="48"/>
      <c r="C170" s="48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298"/>
    </row>
    <row r="171" spans="1:58" s="26" customFormat="1" ht="15.75" customHeight="1" x14ac:dyDescent="0.25">
      <c r="A171" s="47"/>
      <c r="B171" s="48"/>
      <c r="C171" s="48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298"/>
    </row>
    <row r="172" spans="1:58" s="26" customFormat="1" ht="15.75" customHeight="1" x14ac:dyDescent="0.25">
      <c r="A172" s="47"/>
      <c r="B172" s="48"/>
      <c r="C172" s="48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298"/>
    </row>
    <row r="173" spans="1:58" s="26" customFormat="1" ht="15.75" customHeight="1" x14ac:dyDescent="0.25">
      <c r="A173" s="47"/>
      <c r="B173" s="48"/>
      <c r="C173" s="48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298"/>
    </row>
    <row r="174" spans="1:58" s="26" customFormat="1" ht="15.75" customHeight="1" x14ac:dyDescent="0.25">
      <c r="A174" s="47"/>
      <c r="B174" s="48"/>
      <c r="C174" s="48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298"/>
    </row>
    <row r="175" spans="1:58" s="26" customFormat="1" ht="15.75" customHeight="1" x14ac:dyDescent="0.25">
      <c r="A175" s="47"/>
      <c r="B175" s="48"/>
      <c r="C175" s="48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298"/>
    </row>
    <row r="176" spans="1:58" s="26" customFormat="1" ht="15.75" customHeight="1" x14ac:dyDescent="0.25">
      <c r="A176" s="47"/>
      <c r="B176" s="48"/>
      <c r="C176" s="48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1"/>
      <c r="AT176" s="91"/>
      <c r="AU176" s="91"/>
      <c r="AV176" s="91"/>
      <c r="AW176" s="91"/>
      <c r="AX176" s="91"/>
      <c r="AY176" s="91"/>
      <c r="AZ176" s="91"/>
      <c r="BA176" s="91"/>
      <c r="BB176" s="91"/>
      <c r="BC176" s="91"/>
      <c r="BD176" s="91"/>
      <c r="BE176" s="91"/>
      <c r="BF176" s="298"/>
    </row>
    <row r="177" spans="1:58" s="26" customFormat="1" ht="15.75" customHeight="1" x14ac:dyDescent="0.25">
      <c r="A177" s="47"/>
      <c r="B177" s="48"/>
      <c r="C177" s="48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298"/>
    </row>
    <row r="178" spans="1:58" s="26" customFormat="1" ht="15.75" customHeight="1" x14ac:dyDescent="0.25">
      <c r="A178" s="47"/>
      <c r="B178" s="48"/>
      <c r="C178" s="48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1"/>
      <c r="BB178" s="91"/>
      <c r="BC178" s="91"/>
      <c r="BD178" s="91"/>
      <c r="BE178" s="91"/>
      <c r="BF178" s="298"/>
    </row>
    <row r="179" spans="1:58" s="26" customFormat="1" ht="15.75" customHeight="1" x14ac:dyDescent="0.25">
      <c r="A179" s="47"/>
      <c r="B179" s="48"/>
      <c r="C179" s="48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  <c r="AP179" s="91"/>
      <c r="AQ179" s="91"/>
      <c r="AR179" s="91"/>
      <c r="AS179" s="91"/>
      <c r="AT179" s="91"/>
      <c r="AU179" s="91"/>
      <c r="AV179" s="91"/>
      <c r="AW179" s="91"/>
      <c r="AX179" s="91"/>
      <c r="AY179" s="91"/>
      <c r="AZ179" s="91"/>
      <c r="BA179" s="91"/>
      <c r="BB179" s="91"/>
      <c r="BC179" s="91"/>
      <c r="BD179" s="91"/>
      <c r="BE179" s="91"/>
      <c r="BF179" s="298"/>
    </row>
    <row r="180" spans="1:58" s="26" customFormat="1" ht="15.75" customHeight="1" x14ac:dyDescent="0.25">
      <c r="A180" s="47"/>
      <c r="B180" s="48"/>
      <c r="C180" s="48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  <c r="AS180" s="91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1"/>
      <c r="BE180" s="91"/>
      <c r="BF180" s="298"/>
    </row>
    <row r="181" spans="1:58" s="26" customFormat="1" ht="15.75" customHeight="1" x14ac:dyDescent="0.25">
      <c r="A181" s="47"/>
      <c r="B181" s="48"/>
      <c r="C181" s="48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1"/>
      <c r="BE181" s="91"/>
      <c r="BF181" s="298"/>
    </row>
    <row r="182" spans="1:58" s="26" customFormat="1" ht="15.75" customHeight="1" x14ac:dyDescent="0.25">
      <c r="A182" s="47"/>
      <c r="B182" s="48"/>
      <c r="C182" s="48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298"/>
    </row>
    <row r="183" spans="1:58" s="26" customFormat="1" ht="15.75" customHeight="1" x14ac:dyDescent="0.25">
      <c r="A183" s="47"/>
      <c r="B183" s="48"/>
      <c r="C183" s="48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298"/>
    </row>
    <row r="184" spans="1:58" s="26" customFormat="1" ht="15.75" customHeight="1" x14ac:dyDescent="0.25">
      <c r="A184" s="47"/>
      <c r="B184" s="48"/>
      <c r="C184" s="48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  <c r="AT184" s="91"/>
      <c r="AU184" s="91"/>
      <c r="AV184" s="91"/>
      <c r="AW184" s="91"/>
      <c r="AX184" s="91"/>
      <c r="AY184" s="91"/>
      <c r="AZ184" s="91"/>
      <c r="BA184" s="91"/>
      <c r="BB184" s="91"/>
      <c r="BC184" s="91"/>
      <c r="BD184" s="91"/>
      <c r="BE184" s="91"/>
      <c r="BF184" s="298"/>
    </row>
    <row r="185" spans="1:58" s="26" customFormat="1" ht="15.75" customHeight="1" x14ac:dyDescent="0.25">
      <c r="A185" s="47"/>
      <c r="B185" s="48"/>
      <c r="C185" s="48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298"/>
    </row>
    <row r="186" spans="1:58" s="26" customFormat="1" ht="15.75" customHeight="1" x14ac:dyDescent="0.25">
      <c r="A186" s="47"/>
      <c r="B186" s="48"/>
      <c r="C186" s="48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298"/>
    </row>
    <row r="187" spans="1:58" s="26" customFormat="1" ht="15.75" customHeight="1" x14ac:dyDescent="0.25">
      <c r="A187" s="47"/>
      <c r="B187" s="48"/>
      <c r="C187" s="48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298"/>
    </row>
    <row r="188" spans="1:58" s="26" customFormat="1" ht="15.75" customHeight="1" x14ac:dyDescent="0.25">
      <c r="A188" s="47"/>
      <c r="B188" s="48"/>
      <c r="C188" s="48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  <c r="AT188" s="91"/>
      <c r="AU188" s="91"/>
      <c r="AV188" s="91"/>
      <c r="AW188" s="91"/>
      <c r="AX188" s="91"/>
      <c r="AY188" s="91"/>
      <c r="AZ188" s="91"/>
      <c r="BA188" s="91"/>
      <c r="BB188" s="91"/>
      <c r="BC188" s="91"/>
      <c r="BD188" s="91"/>
      <c r="BE188" s="91"/>
      <c r="BF188" s="298"/>
    </row>
    <row r="189" spans="1:58" s="26" customFormat="1" ht="15.75" customHeight="1" x14ac:dyDescent="0.25">
      <c r="A189" s="47"/>
      <c r="B189" s="48"/>
      <c r="C189" s="48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  <c r="AW189" s="91"/>
      <c r="AX189" s="91"/>
      <c r="AY189" s="91"/>
      <c r="AZ189" s="91"/>
      <c r="BA189" s="91"/>
      <c r="BB189" s="91"/>
      <c r="BC189" s="91"/>
      <c r="BD189" s="91"/>
      <c r="BE189" s="91"/>
      <c r="BF189" s="298"/>
    </row>
    <row r="190" spans="1:58" s="26" customFormat="1" ht="15.75" customHeight="1" x14ac:dyDescent="0.25">
      <c r="A190" s="47"/>
      <c r="B190" s="48"/>
      <c r="C190" s="48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298"/>
    </row>
    <row r="191" spans="1:58" s="26" customFormat="1" ht="15.75" customHeight="1" x14ac:dyDescent="0.25">
      <c r="A191" s="47"/>
      <c r="B191" s="48"/>
      <c r="C191" s="48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298"/>
    </row>
    <row r="192" spans="1:58" s="26" customFormat="1" ht="15.75" customHeight="1" x14ac:dyDescent="0.25">
      <c r="A192" s="47"/>
      <c r="B192" s="48"/>
      <c r="C192" s="48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  <c r="AZ192" s="91"/>
      <c r="BA192" s="91"/>
      <c r="BB192" s="91"/>
      <c r="BC192" s="91"/>
      <c r="BD192" s="91"/>
      <c r="BE192" s="91"/>
      <c r="BF192" s="298"/>
    </row>
    <row r="193" spans="1:58" s="26" customFormat="1" ht="15.75" customHeight="1" x14ac:dyDescent="0.25">
      <c r="A193" s="47"/>
      <c r="B193" s="93"/>
      <c r="C193" s="93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  <c r="AV193" s="91"/>
      <c r="AW193" s="91"/>
      <c r="AX193" s="91"/>
      <c r="AY193" s="91"/>
      <c r="AZ193" s="91"/>
      <c r="BA193" s="91"/>
      <c r="BB193" s="91"/>
      <c r="BC193" s="91"/>
      <c r="BD193" s="91"/>
      <c r="BE193" s="91"/>
      <c r="BF193" s="298"/>
    </row>
    <row r="194" spans="1:58" s="26" customFormat="1" ht="15.75" customHeight="1" x14ac:dyDescent="0.25">
      <c r="A194" s="47"/>
      <c r="B194" s="93"/>
      <c r="C194" s="93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298"/>
    </row>
    <row r="195" spans="1:58" s="26" customFormat="1" ht="15.75" customHeight="1" x14ac:dyDescent="0.25">
      <c r="A195" s="47"/>
      <c r="B195" s="93"/>
      <c r="C195" s="93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AW195" s="91"/>
      <c r="AX195" s="91"/>
      <c r="AY195" s="91"/>
      <c r="AZ195" s="91"/>
      <c r="BA195" s="91"/>
      <c r="BB195" s="91"/>
      <c r="BC195" s="91"/>
      <c r="BD195" s="91"/>
      <c r="BE195" s="91"/>
      <c r="BF195" s="298"/>
    </row>
    <row r="196" spans="1:58" s="26" customFormat="1" ht="15.75" customHeight="1" x14ac:dyDescent="0.25">
      <c r="A196" s="47"/>
      <c r="B196" s="93"/>
      <c r="C196" s="93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  <c r="AV196" s="91"/>
      <c r="AW196" s="91"/>
      <c r="AX196" s="91"/>
      <c r="AY196" s="91"/>
      <c r="AZ196" s="91"/>
      <c r="BA196" s="91"/>
      <c r="BB196" s="91"/>
      <c r="BC196" s="91"/>
      <c r="BD196" s="91"/>
      <c r="BE196" s="91"/>
      <c r="BF196" s="298"/>
    </row>
    <row r="197" spans="1:58" s="26" customFormat="1" ht="15.75" customHeight="1" x14ac:dyDescent="0.25">
      <c r="A197" s="47"/>
      <c r="B197" s="93"/>
      <c r="C197" s="93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1"/>
      <c r="AO197" s="91"/>
      <c r="AP197" s="91"/>
      <c r="AQ197" s="91"/>
      <c r="AR197" s="91"/>
      <c r="AS197" s="91"/>
      <c r="AT197" s="91"/>
      <c r="AU197" s="91"/>
      <c r="AV197" s="91"/>
      <c r="AW197" s="91"/>
      <c r="AX197" s="91"/>
      <c r="AY197" s="91"/>
      <c r="AZ197" s="91"/>
      <c r="BA197" s="91"/>
      <c r="BB197" s="91"/>
      <c r="BC197" s="91"/>
      <c r="BD197" s="91"/>
      <c r="BE197" s="91"/>
      <c r="BF197" s="298"/>
    </row>
    <row r="198" spans="1:58" s="26" customFormat="1" ht="15.75" customHeight="1" x14ac:dyDescent="0.25">
      <c r="A198" s="47"/>
      <c r="B198" s="93"/>
      <c r="C198" s="93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298"/>
    </row>
    <row r="199" spans="1:58" s="26" customFormat="1" ht="15.75" customHeight="1" x14ac:dyDescent="0.25">
      <c r="A199" s="47"/>
      <c r="B199" s="93"/>
      <c r="C199" s="93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298"/>
    </row>
    <row r="200" spans="1:58" s="26" customFormat="1" ht="15.75" customHeight="1" x14ac:dyDescent="0.25">
      <c r="A200" s="47"/>
      <c r="B200" s="93"/>
      <c r="C200" s="93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91"/>
      <c r="AJ200" s="91"/>
      <c r="AK200" s="91"/>
      <c r="AL200" s="91"/>
      <c r="AM200" s="91"/>
      <c r="AN200" s="91"/>
      <c r="AO200" s="91"/>
      <c r="AP200" s="91"/>
      <c r="AQ200" s="91"/>
      <c r="AR200" s="91"/>
      <c r="AS200" s="91"/>
      <c r="AT200" s="91"/>
      <c r="AU200" s="91"/>
      <c r="AV200" s="91"/>
      <c r="AW200" s="91"/>
      <c r="AX200" s="91"/>
      <c r="AY200" s="91"/>
      <c r="AZ200" s="91"/>
      <c r="BA200" s="91"/>
      <c r="BB200" s="91"/>
      <c r="BC200" s="91"/>
      <c r="BD200" s="91"/>
      <c r="BE200" s="91"/>
      <c r="BF200" s="298"/>
    </row>
    <row r="201" spans="1:58" ht="15.75" customHeight="1" x14ac:dyDescent="0.25">
      <c r="A201" s="47"/>
      <c r="B201" s="93"/>
      <c r="C201" s="93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  <c r="AJ201" s="91"/>
      <c r="AK201" s="91"/>
      <c r="AL201" s="91"/>
      <c r="AM201" s="91"/>
      <c r="AN201" s="91"/>
      <c r="AO201" s="91"/>
      <c r="AP201" s="91"/>
      <c r="AQ201" s="91"/>
      <c r="AR201" s="91"/>
      <c r="AS201" s="91"/>
      <c r="AT201" s="91"/>
      <c r="AU201" s="91"/>
      <c r="AV201" s="91"/>
      <c r="AW201" s="91"/>
      <c r="AX201" s="91"/>
      <c r="AY201" s="91"/>
      <c r="AZ201" s="91"/>
      <c r="BA201" s="91"/>
      <c r="BB201" s="91"/>
      <c r="BC201" s="91"/>
      <c r="BD201" s="91"/>
      <c r="BE201" s="91"/>
    </row>
    <row r="202" spans="1:58" ht="15.75" customHeight="1" x14ac:dyDescent="0.25">
      <c r="A202" s="49"/>
      <c r="B202" s="94"/>
      <c r="C202" s="94"/>
    </row>
    <row r="203" spans="1:58" ht="15.75" customHeight="1" x14ac:dyDescent="0.25">
      <c r="A203" s="49"/>
      <c r="B203" s="94"/>
      <c r="C203" s="94"/>
    </row>
    <row r="204" spans="1:58" ht="15.75" customHeight="1" x14ac:dyDescent="0.25">
      <c r="A204" s="49"/>
      <c r="B204" s="94"/>
      <c r="C204" s="94"/>
    </row>
    <row r="205" spans="1:58" ht="15.75" customHeight="1" x14ac:dyDescent="0.25">
      <c r="A205" s="49"/>
      <c r="B205" s="94"/>
      <c r="C205" s="94"/>
    </row>
    <row r="206" spans="1:58" ht="15.75" customHeight="1" x14ac:dyDescent="0.25">
      <c r="A206" s="49"/>
      <c r="B206" s="94"/>
      <c r="C206" s="94"/>
    </row>
    <row r="207" spans="1:58" ht="15.75" customHeight="1" x14ac:dyDescent="0.25">
      <c r="A207" s="49"/>
      <c r="B207" s="94"/>
      <c r="C207" s="94"/>
    </row>
    <row r="208" spans="1:58" ht="15.75" customHeight="1" x14ac:dyDescent="0.25">
      <c r="A208" s="49"/>
      <c r="B208" s="94"/>
      <c r="C208" s="94"/>
    </row>
    <row r="209" spans="1:3" ht="15.75" customHeight="1" x14ac:dyDescent="0.25">
      <c r="A209" s="49"/>
      <c r="B209" s="94"/>
      <c r="C209" s="94"/>
    </row>
    <row r="210" spans="1:3" ht="15.75" customHeight="1" x14ac:dyDescent="0.25">
      <c r="A210" s="49"/>
      <c r="B210" s="94"/>
      <c r="C210" s="94"/>
    </row>
    <row r="211" spans="1:3" ht="15.75" customHeight="1" x14ac:dyDescent="0.25">
      <c r="A211" s="49"/>
      <c r="B211" s="94"/>
      <c r="C211" s="94"/>
    </row>
    <row r="212" spans="1:3" ht="15.75" customHeight="1" x14ac:dyDescent="0.25">
      <c r="A212" s="49"/>
      <c r="B212" s="94"/>
      <c r="C212" s="94"/>
    </row>
    <row r="213" spans="1:3" ht="15.75" customHeight="1" x14ac:dyDescent="0.25">
      <c r="A213" s="49"/>
      <c r="B213" s="94"/>
      <c r="C213" s="94"/>
    </row>
    <row r="214" spans="1:3" ht="15.75" customHeight="1" x14ac:dyDescent="0.25">
      <c r="A214" s="49"/>
      <c r="B214" s="94"/>
      <c r="C214" s="94"/>
    </row>
    <row r="215" spans="1:3" ht="15.75" customHeight="1" x14ac:dyDescent="0.25">
      <c r="A215" s="49"/>
      <c r="B215" s="94"/>
      <c r="C215" s="94"/>
    </row>
    <row r="216" spans="1:3" ht="15.75" customHeight="1" x14ac:dyDescent="0.25">
      <c r="A216" s="49"/>
      <c r="B216" s="94"/>
      <c r="C216" s="94"/>
    </row>
    <row r="217" spans="1:3" ht="15.75" customHeight="1" x14ac:dyDescent="0.25">
      <c r="A217" s="49"/>
      <c r="B217" s="94"/>
      <c r="C217" s="94"/>
    </row>
    <row r="218" spans="1:3" ht="15.75" customHeight="1" x14ac:dyDescent="0.25">
      <c r="A218" s="49"/>
      <c r="B218" s="94"/>
      <c r="C218" s="94"/>
    </row>
    <row r="219" spans="1:3" ht="15.75" customHeight="1" x14ac:dyDescent="0.25">
      <c r="A219" s="49"/>
      <c r="B219" s="94"/>
      <c r="C219" s="94"/>
    </row>
    <row r="220" spans="1:3" ht="15.75" customHeight="1" x14ac:dyDescent="0.25">
      <c r="A220" s="49"/>
      <c r="B220" s="94"/>
      <c r="C220" s="94"/>
    </row>
    <row r="221" spans="1:3" ht="15.75" customHeight="1" x14ac:dyDescent="0.25">
      <c r="A221" s="49"/>
      <c r="B221" s="94"/>
      <c r="C221" s="94"/>
    </row>
    <row r="222" spans="1:3" ht="15.75" customHeight="1" x14ac:dyDescent="0.25">
      <c r="A222" s="49"/>
      <c r="B222" s="94"/>
      <c r="C222" s="94"/>
    </row>
    <row r="223" spans="1:3" ht="15.75" customHeight="1" x14ac:dyDescent="0.25">
      <c r="A223" s="49"/>
      <c r="B223" s="94"/>
      <c r="C223" s="94"/>
    </row>
    <row r="224" spans="1:3" ht="15.75" customHeight="1" x14ac:dyDescent="0.25">
      <c r="A224" s="49"/>
      <c r="B224" s="94"/>
      <c r="C224" s="94"/>
    </row>
    <row r="225" spans="1:3" ht="15.75" customHeight="1" x14ac:dyDescent="0.25">
      <c r="A225" s="49"/>
      <c r="B225" s="94"/>
      <c r="C225" s="94"/>
    </row>
    <row r="226" spans="1:3" ht="15.75" customHeight="1" x14ac:dyDescent="0.25">
      <c r="A226" s="49"/>
      <c r="B226" s="94"/>
      <c r="C226" s="94"/>
    </row>
    <row r="227" spans="1:3" ht="15.75" customHeight="1" x14ac:dyDescent="0.25">
      <c r="A227" s="49"/>
      <c r="B227" s="94"/>
      <c r="C227" s="94"/>
    </row>
    <row r="228" spans="1:3" ht="15.75" customHeight="1" x14ac:dyDescent="0.25">
      <c r="A228" s="49"/>
      <c r="B228" s="94"/>
      <c r="C228" s="94"/>
    </row>
    <row r="229" spans="1:3" ht="15.75" customHeight="1" x14ac:dyDescent="0.25">
      <c r="A229" s="49"/>
      <c r="B229" s="94"/>
      <c r="C229" s="94"/>
    </row>
    <row r="230" spans="1:3" ht="15.75" customHeight="1" x14ac:dyDescent="0.25">
      <c r="A230" s="49"/>
      <c r="B230" s="94"/>
      <c r="C230" s="94"/>
    </row>
    <row r="231" spans="1:3" ht="15.75" customHeight="1" x14ac:dyDescent="0.25">
      <c r="A231" s="49"/>
      <c r="B231" s="94"/>
      <c r="C231" s="94"/>
    </row>
    <row r="232" spans="1:3" ht="15.75" customHeight="1" x14ac:dyDescent="0.25">
      <c r="A232" s="49"/>
      <c r="B232" s="94"/>
      <c r="C232" s="94"/>
    </row>
    <row r="233" spans="1:3" ht="15.75" customHeight="1" x14ac:dyDescent="0.25">
      <c r="A233" s="49"/>
      <c r="B233" s="94"/>
      <c r="C233" s="94"/>
    </row>
    <row r="234" spans="1:3" ht="15.75" customHeight="1" x14ac:dyDescent="0.25">
      <c r="A234" s="49"/>
      <c r="B234" s="94"/>
      <c r="C234" s="94"/>
    </row>
    <row r="235" spans="1:3" x14ac:dyDescent="0.25">
      <c r="A235" s="49"/>
      <c r="B235" s="94"/>
      <c r="C235" s="94"/>
    </row>
    <row r="236" spans="1:3" x14ac:dyDescent="0.25">
      <c r="A236" s="49"/>
      <c r="B236" s="94"/>
      <c r="C236" s="94"/>
    </row>
    <row r="237" spans="1:3" x14ac:dyDescent="0.25">
      <c r="A237" s="49"/>
      <c r="B237" s="94"/>
      <c r="C237" s="94"/>
    </row>
    <row r="238" spans="1:3" x14ac:dyDescent="0.25">
      <c r="A238" s="49"/>
      <c r="B238" s="94"/>
      <c r="C238" s="94"/>
    </row>
    <row r="239" spans="1:3" x14ac:dyDescent="0.25">
      <c r="A239" s="49"/>
      <c r="B239" s="94"/>
      <c r="C239" s="94"/>
    </row>
    <row r="240" spans="1:3" x14ac:dyDescent="0.25">
      <c r="A240" s="49"/>
      <c r="B240" s="94"/>
      <c r="C240" s="94"/>
    </row>
    <row r="241" spans="1:3" x14ac:dyDescent="0.25">
      <c r="A241" s="49"/>
      <c r="B241" s="94"/>
      <c r="C241" s="94"/>
    </row>
    <row r="242" spans="1:3" x14ac:dyDescent="0.25">
      <c r="A242" s="49"/>
      <c r="B242" s="94"/>
      <c r="C242" s="94"/>
    </row>
    <row r="243" spans="1:3" x14ac:dyDescent="0.25">
      <c r="A243" s="49"/>
      <c r="B243" s="94"/>
      <c r="C243" s="94"/>
    </row>
    <row r="244" spans="1:3" x14ac:dyDescent="0.25">
      <c r="A244" s="49"/>
      <c r="B244" s="94"/>
      <c r="C244" s="94"/>
    </row>
    <row r="245" spans="1:3" x14ac:dyDescent="0.25">
      <c r="A245" s="49"/>
      <c r="B245" s="94"/>
      <c r="C245" s="94"/>
    </row>
    <row r="246" spans="1:3" x14ac:dyDescent="0.25">
      <c r="A246" s="49"/>
      <c r="B246" s="94"/>
      <c r="C246" s="94"/>
    </row>
    <row r="247" spans="1:3" x14ac:dyDescent="0.25">
      <c r="A247" s="49"/>
      <c r="B247" s="94"/>
      <c r="C247" s="94"/>
    </row>
    <row r="248" spans="1:3" x14ac:dyDescent="0.25">
      <c r="A248" s="49"/>
      <c r="B248" s="94"/>
      <c r="C248" s="94"/>
    </row>
    <row r="249" spans="1:3" x14ac:dyDescent="0.25">
      <c r="A249" s="49"/>
      <c r="B249" s="94"/>
      <c r="C249" s="94"/>
    </row>
    <row r="250" spans="1:3" x14ac:dyDescent="0.25">
      <c r="A250" s="49"/>
      <c r="B250" s="94"/>
      <c r="C250" s="94"/>
    </row>
    <row r="251" spans="1:3" x14ac:dyDescent="0.25">
      <c r="A251" s="49"/>
      <c r="B251" s="94"/>
      <c r="C251" s="94"/>
    </row>
    <row r="252" spans="1:3" x14ac:dyDescent="0.25">
      <c r="A252" s="49"/>
      <c r="B252" s="94"/>
      <c r="C252" s="94"/>
    </row>
    <row r="253" spans="1:3" x14ac:dyDescent="0.25">
      <c r="A253" s="49"/>
      <c r="B253" s="94"/>
      <c r="C253" s="94"/>
    </row>
    <row r="254" spans="1:3" x14ac:dyDescent="0.25">
      <c r="A254" s="49"/>
      <c r="B254" s="94"/>
      <c r="C254" s="94"/>
    </row>
    <row r="255" spans="1:3" x14ac:dyDescent="0.25">
      <c r="A255" s="49"/>
      <c r="B255" s="94"/>
      <c r="C255" s="94"/>
    </row>
    <row r="256" spans="1:3" x14ac:dyDescent="0.25">
      <c r="A256" s="49"/>
      <c r="B256" s="94"/>
      <c r="C256" s="94"/>
    </row>
    <row r="257" spans="1:3" x14ac:dyDescent="0.25">
      <c r="A257" s="49"/>
      <c r="B257" s="94"/>
      <c r="C257" s="94"/>
    </row>
  </sheetData>
  <sheetProtection selectLockedCells="1" selectUnlockedCells="1"/>
  <protectedRanges>
    <protectedRange sqref="C97" name="Tartomány3_1_1_2_2_9"/>
  </protectedRanges>
  <mergeCells count="129">
    <mergeCell ref="AZ105:BC105"/>
    <mergeCell ref="BD105:BE105"/>
    <mergeCell ref="AZ106:BC106"/>
    <mergeCell ref="BD106:BE106"/>
    <mergeCell ref="BD108:BE108"/>
    <mergeCell ref="AZ109:BC109"/>
    <mergeCell ref="BD109:BE109"/>
    <mergeCell ref="BF5:BF8"/>
    <mergeCell ref="BG5:BG8"/>
    <mergeCell ref="BD82:BE82"/>
    <mergeCell ref="AZ78:BC78"/>
    <mergeCell ref="AZ89:BC89"/>
    <mergeCell ref="BD89:BE89"/>
    <mergeCell ref="AZ86:BC86"/>
    <mergeCell ref="AZ87:BC87"/>
    <mergeCell ref="BD86:BE86"/>
    <mergeCell ref="BD87:BE87"/>
    <mergeCell ref="AZ85:BC85"/>
    <mergeCell ref="AZ74:BC74"/>
    <mergeCell ref="BD73:BE73"/>
    <mergeCell ref="BD85:BE85"/>
    <mergeCell ref="AZ84:BC84"/>
    <mergeCell ref="BD84:BE84"/>
    <mergeCell ref="AZ82:BC82"/>
    <mergeCell ref="BB7:BC7"/>
    <mergeCell ref="AF7:AF8"/>
    <mergeCell ref="AT7:AU7"/>
    <mergeCell ref="AY7:AY8"/>
    <mergeCell ref="U7:U8"/>
    <mergeCell ref="V7:W7"/>
    <mergeCell ref="AB7:AC7"/>
    <mergeCell ref="AJ7:AK7"/>
    <mergeCell ref="AG7:AG8"/>
    <mergeCell ref="X7:Y7"/>
    <mergeCell ref="AZ70:BC70"/>
    <mergeCell ref="BD70:BE70"/>
    <mergeCell ref="BD78:BE78"/>
    <mergeCell ref="AZ76:BC76"/>
    <mergeCell ref="BD76:BE76"/>
    <mergeCell ref="AZ75:BC75"/>
    <mergeCell ref="BD75:BE75"/>
    <mergeCell ref="AZ71:BC71"/>
    <mergeCell ref="AZ77:BC77"/>
    <mergeCell ref="AZ73:BC73"/>
    <mergeCell ref="BD72:BE72"/>
    <mergeCell ref="BD71:BE71"/>
    <mergeCell ref="AZ72:BC72"/>
    <mergeCell ref="BD77:BE77"/>
    <mergeCell ref="AZ83:BC83"/>
    <mergeCell ref="BD83:BE83"/>
    <mergeCell ref="AZ81:BC81"/>
    <mergeCell ref="BD81:BE81"/>
    <mergeCell ref="AZ80:BC80"/>
    <mergeCell ref="BD74:BE74"/>
    <mergeCell ref="BD80:BE80"/>
    <mergeCell ref="AZ79:BC79"/>
    <mergeCell ref="BD79:BE79"/>
    <mergeCell ref="A1:BE1"/>
    <mergeCell ref="A2:BE2"/>
    <mergeCell ref="A3:BE3"/>
    <mergeCell ref="Z7:Z8"/>
    <mergeCell ref="AA7:AA8"/>
    <mergeCell ref="A4:BE4"/>
    <mergeCell ref="A5:A8"/>
    <mergeCell ref="B5:B8"/>
    <mergeCell ref="C5:C8"/>
    <mergeCell ref="AT6:AY6"/>
    <mergeCell ref="AB6:AG6"/>
    <mergeCell ref="AH6:AM6"/>
    <mergeCell ref="AN7:AO7"/>
    <mergeCell ref="AP7:AQ7"/>
    <mergeCell ref="P5:AY5"/>
    <mergeCell ref="P6:U6"/>
    <mergeCell ref="R7:S7"/>
    <mergeCell ref="T7:T8"/>
    <mergeCell ref="D7:E7"/>
    <mergeCell ref="F7:G7"/>
    <mergeCell ref="J7:K7"/>
    <mergeCell ref="L7:M7"/>
    <mergeCell ref="N7:N8"/>
    <mergeCell ref="O7:O8"/>
    <mergeCell ref="J6:O6"/>
    <mergeCell ref="D6:I6"/>
    <mergeCell ref="H7:H8"/>
    <mergeCell ref="I7:I8"/>
    <mergeCell ref="P7:Q7"/>
    <mergeCell ref="P58:AY58"/>
    <mergeCell ref="P63:AY63"/>
    <mergeCell ref="A68:BE68"/>
    <mergeCell ref="P69:AY69"/>
    <mergeCell ref="P9:AY9"/>
    <mergeCell ref="V6:AA6"/>
    <mergeCell ref="AD7:AE7"/>
    <mergeCell ref="AZ5:BE6"/>
    <mergeCell ref="AN6:AS6"/>
    <mergeCell ref="AL7:AL8"/>
    <mergeCell ref="AM7:AM8"/>
    <mergeCell ref="AH7:AI7"/>
    <mergeCell ref="AR7:AR8"/>
    <mergeCell ref="AV7:AW7"/>
    <mergeCell ref="AX7:AX8"/>
    <mergeCell ref="AS7:AS8"/>
    <mergeCell ref="BD7:BD8"/>
    <mergeCell ref="BE7:BE8"/>
    <mergeCell ref="AZ7:BA7"/>
    <mergeCell ref="A117:AY117"/>
    <mergeCell ref="A119:AY119"/>
    <mergeCell ref="A120:AY120"/>
    <mergeCell ref="AZ90:BC90"/>
    <mergeCell ref="BD90:BE90"/>
    <mergeCell ref="AZ91:BC91"/>
    <mergeCell ref="BD91:BE91"/>
    <mergeCell ref="AZ92:BC92"/>
    <mergeCell ref="BD92:BE92"/>
    <mergeCell ref="AZ107:BC107"/>
    <mergeCell ref="BD107:BE107"/>
    <mergeCell ref="AZ108:BC108"/>
    <mergeCell ref="AZ100:BC100"/>
    <mergeCell ref="BD100:BE100"/>
    <mergeCell ref="AZ101:BC101"/>
    <mergeCell ref="BD101:BE101"/>
    <mergeCell ref="AZ102:BC102"/>
    <mergeCell ref="BD102:BE102"/>
    <mergeCell ref="AZ103:BC103"/>
    <mergeCell ref="BD103:BE103"/>
    <mergeCell ref="AZ104:BC104"/>
    <mergeCell ref="BD104:BE104"/>
    <mergeCell ref="AZ99:BC99"/>
    <mergeCell ref="BD99:BE99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58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227"/>
  <sheetViews>
    <sheetView zoomScale="30" zoomScaleNormal="30" workbookViewId="0">
      <pane xSplit="9" ySplit="8" topLeftCell="J9" activePane="bottomRight" state="frozen"/>
      <selection pane="topRight" activeCell="J1" sqref="J1"/>
      <selection pane="bottomLeft" activeCell="A9" sqref="A9"/>
      <selection pane="bottomRight" activeCell="BG57" sqref="A1:BG57"/>
    </sheetView>
  </sheetViews>
  <sheetFormatPr defaultColWidth="10.6640625" defaultRowHeight="15.75" x14ac:dyDescent="0.25"/>
  <cols>
    <col min="1" max="1" width="17.1640625" style="171" customWidth="1"/>
    <col min="2" max="2" width="7.1640625" style="109" customWidth="1"/>
    <col min="3" max="3" width="60.33203125" style="109" customWidth="1"/>
    <col min="4" max="4" width="5.5" style="109" customWidth="1"/>
    <col min="5" max="5" width="6.83203125" style="109" customWidth="1"/>
    <col min="6" max="6" width="5.5" style="109" customWidth="1"/>
    <col min="7" max="7" width="6.832031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83203125" style="109" customWidth="1"/>
    <col min="12" max="12" width="5.5" style="109" customWidth="1"/>
    <col min="13" max="13" width="6.832031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83203125" style="109" customWidth="1"/>
    <col min="18" max="18" width="5.5" style="109" bestFit="1" customWidth="1"/>
    <col min="19" max="19" width="6.832031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83203125" style="109" customWidth="1"/>
    <col min="24" max="24" width="5.5" style="109" bestFit="1" customWidth="1"/>
    <col min="25" max="25" width="6.832031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7.6640625" style="109" bestFit="1" customWidth="1"/>
    <col min="34" max="34" width="5.5" style="109" customWidth="1"/>
    <col min="35" max="35" width="6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5.6640625" style="109" bestFit="1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5.6640625" style="109" bestFit="1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5.6640625" style="109" bestFit="1" customWidth="1"/>
    <col min="52" max="52" width="6.83203125" style="109" bestFit="1" customWidth="1"/>
    <col min="53" max="53" width="11" style="109" bestFit="1" customWidth="1"/>
    <col min="54" max="54" width="6.83203125" style="109" bestFit="1" customWidth="1"/>
    <col min="55" max="55" width="8.1640625" style="109" bestFit="1" customWidth="1"/>
    <col min="56" max="56" width="6.83203125" style="109" bestFit="1" customWidth="1"/>
    <col min="57" max="57" width="9" style="109" customWidth="1"/>
    <col min="58" max="58" width="57" style="109" customWidth="1"/>
    <col min="59" max="59" width="39" style="109" customWidth="1"/>
    <col min="60" max="16384" width="10.6640625" style="109"/>
  </cols>
  <sheetData>
    <row r="1" spans="1:59" ht="21.95" customHeight="1" x14ac:dyDescent="0.2">
      <c r="A1" s="439" t="s">
        <v>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439"/>
      <c r="AM1" s="439"/>
      <c r="AN1" s="439"/>
      <c r="AO1" s="439"/>
      <c r="AP1" s="439"/>
      <c r="AQ1" s="439"/>
      <c r="AR1" s="439"/>
      <c r="AS1" s="439"/>
      <c r="AT1" s="439"/>
      <c r="AU1" s="439"/>
      <c r="AV1" s="439"/>
      <c r="AW1" s="439"/>
      <c r="AX1" s="439"/>
      <c r="AY1" s="439"/>
      <c r="AZ1" s="439"/>
      <c r="BA1" s="439"/>
      <c r="BB1" s="439"/>
      <c r="BC1" s="439"/>
      <c r="BD1" s="439"/>
      <c r="BE1" s="439"/>
    </row>
    <row r="2" spans="1:59" ht="21.95" customHeight="1" x14ac:dyDescent="0.2">
      <c r="A2" s="391" t="s">
        <v>269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</row>
    <row r="3" spans="1:59" ht="23.25" x14ac:dyDescent="0.2">
      <c r="A3" s="440" t="s">
        <v>383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  <c r="AK3" s="440"/>
      <c r="AL3" s="440"/>
      <c r="AM3" s="440"/>
      <c r="AN3" s="440"/>
      <c r="AO3" s="440"/>
      <c r="AP3" s="440"/>
      <c r="AQ3" s="440"/>
      <c r="AR3" s="440"/>
      <c r="AS3" s="440"/>
      <c r="AT3" s="440"/>
      <c r="AU3" s="440"/>
      <c r="AV3" s="440"/>
      <c r="AW3" s="440"/>
      <c r="AX3" s="440"/>
      <c r="AY3" s="440"/>
      <c r="AZ3" s="440"/>
      <c r="BA3" s="440"/>
      <c r="BB3" s="440"/>
      <c r="BC3" s="440"/>
      <c r="BD3" s="440"/>
      <c r="BE3" s="440"/>
    </row>
    <row r="4" spans="1:59" s="111" customFormat="1" ht="23.25" x14ac:dyDescent="0.2">
      <c r="A4" s="391" t="s">
        <v>388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</row>
    <row r="5" spans="1:59" ht="24" customHeight="1" thickBot="1" x14ac:dyDescent="0.25">
      <c r="A5" s="390" t="s">
        <v>238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0"/>
      <c r="AJ5" s="390"/>
      <c r="AK5" s="390"/>
      <c r="AL5" s="390"/>
      <c r="AM5" s="390"/>
      <c r="AN5" s="390"/>
      <c r="AO5" s="390"/>
      <c r="AP5" s="390"/>
      <c r="AQ5" s="390"/>
      <c r="AR5" s="390"/>
      <c r="AS5" s="390"/>
      <c r="AT5" s="390"/>
      <c r="AU5" s="390"/>
      <c r="AV5" s="390"/>
      <c r="AW5" s="390"/>
      <c r="AX5" s="390"/>
      <c r="AY5" s="390"/>
      <c r="AZ5" s="390"/>
      <c r="BA5" s="390"/>
      <c r="BB5" s="390"/>
      <c r="BC5" s="390"/>
      <c r="BD5" s="390"/>
      <c r="BE5" s="390"/>
    </row>
    <row r="6" spans="1:59" ht="15.75" customHeight="1" thickTop="1" thickBot="1" x14ac:dyDescent="0.25">
      <c r="A6" s="418" t="s">
        <v>1</v>
      </c>
      <c r="B6" s="421" t="s">
        <v>2</v>
      </c>
      <c r="C6" s="424" t="s">
        <v>3</v>
      </c>
      <c r="D6" s="427" t="s">
        <v>4</v>
      </c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7" t="s">
        <v>4</v>
      </c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N6" s="428"/>
      <c r="AO6" s="428"/>
      <c r="AP6" s="428"/>
      <c r="AQ6" s="428"/>
      <c r="AR6" s="428"/>
      <c r="AS6" s="428"/>
      <c r="AT6" s="428"/>
      <c r="AU6" s="428"/>
      <c r="AV6" s="428"/>
      <c r="AW6" s="428"/>
      <c r="AX6" s="428"/>
      <c r="AY6" s="428"/>
      <c r="AZ6" s="441" t="s">
        <v>5</v>
      </c>
      <c r="BA6" s="442"/>
      <c r="BB6" s="442"/>
      <c r="BC6" s="442"/>
      <c r="BD6" s="442"/>
      <c r="BE6" s="443"/>
      <c r="BF6" s="415" t="s">
        <v>47</v>
      </c>
      <c r="BG6" s="415" t="s">
        <v>48</v>
      </c>
    </row>
    <row r="7" spans="1:59" ht="15.75" customHeight="1" x14ac:dyDescent="0.2">
      <c r="A7" s="419"/>
      <c r="B7" s="422"/>
      <c r="C7" s="425"/>
      <c r="D7" s="448" t="s">
        <v>6</v>
      </c>
      <c r="E7" s="449"/>
      <c r="F7" s="449"/>
      <c r="G7" s="449"/>
      <c r="H7" s="449"/>
      <c r="I7" s="450"/>
      <c r="J7" s="451" t="s">
        <v>7</v>
      </c>
      <c r="K7" s="449"/>
      <c r="L7" s="449"/>
      <c r="M7" s="449"/>
      <c r="N7" s="449"/>
      <c r="O7" s="452"/>
      <c r="P7" s="448" t="s">
        <v>8</v>
      </c>
      <c r="Q7" s="449"/>
      <c r="R7" s="449"/>
      <c r="S7" s="449"/>
      <c r="T7" s="449"/>
      <c r="U7" s="450"/>
      <c r="V7" s="451" t="s">
        <v>9</v>
      </c>
      <c r="W7" s="449"/>
      <c r="X7" s="449"/>
      <c r="Y7" s="449"/>
      <c r="Z7" s="449"/>
      <c r="AA7" s="450"/>
      <c r="AB7" s="448" t="s">
        <v>10</v>
      </c>
      <c r="AC7" s="449"/>
      <c r="AD7" s="449"/>
      <c r="AE7" s="449"/>
      <c r="AF7" s="449"/>
      <c r="AG7" s="450"/>
      <c r="AH7" s="451" t="s">
        <v>11</v>
      </c>
      <c r="AI7" s="449"/>
      <c r="AJ7" s="449"/>
      <c r="AK7" s="449"/>
      <c r="AL7" s="449"/>
      <c r="AM7" s="452"/>
      <c r="AN7" s="448" t="s">
        <v>34</v>
      </c>
      <c r="AO7" s="449"/>
      <c r="AP7" s="449"/>
      <c r="AQ7" s="449"/>
      <c r="AR7" s="449"/>
      <c r="AS7" s="450"/>
      <c r="AT7" s="451" t="s">
        <v>35</v>
      </c>
      <c r="AU7" s="449"/>
      <c r="AV7" s="449"/>
      <c r="AW7" s="449"/>
      <c r="AX7" s="449"/>
      <c r="AY7" s="450"/>
      <c r="AZ7" s="444"/>
      <c r="BA7" s="445"/>
      <c r="BB7" s="445"/>
      <c r="BC7" s="445"/>
      <c r="BD7" s="445"/>
      <c r="BE7" s="446"/>
      <c r="BF7" s="447"/>
      <c r="BG7" s="416"/>
    </row>
    <row r="8" spans="1:59" ht="15.75" customHeight="1" x14ac:dyDescent="0.2">
      <c r="A8" s="419"/>
      <c r="B8" s="422"/>
      <c r="C8" s="425"/>
      <c r="D8" s="436" t="s">
        <v>12</v>
      </c>
      <c r="E8" s="430"/>
      <c r="F8" s="431" t="s">
        <v>13</v>
      </c>
      <c r="G8" s="430"/>
      <c r="H8" s="432" t="s">
        <v>14</v>
      </c>
      <c r="I8" s="437" t="s">
        <v>36</v>
      </c>
      <c r="J8" s="429" t="s">
        <v>12</v>
      </c>
      <c r="K8" s="430"/>
      <c r="L8" s="431" t="s">
        <v>13</v>
      </c>
      <c r="M8" s="430"/>
      <c r="N8" s="432" t="s">
        <v>14</v>
      </c>
      <c r="O8" s="434" t="s">
        <v>36</v>
      </c>
      <c r="P8" s="436" t="s">
        <v>12</v>
      </c>
      <c r="Q8" s="430"/>
      <c r="R8" s="431" t="s">
        <v>13</v>
      </c>
      <c r="S8" s="430"/>
      <c r="T8" s="432" t="s">
        <v>14</v>
      </c>
      <c r="U8" s="437" t="s">
        <v>36</v>
      </c>
      <c r="V8" s="429" t="s">
        <v>12</v>
      </c>
      <c r="W8" s="430"/>
      <c r="X8" s="431" t="s">
        <v>13</v>
      </c>
      <c r="Y8" s="430"/>
      <c r="Z8" s="432" t="s">
        <v>14</v>
      </c>
      <c r="AA8" s="453" t="s">
        <v>36</v>
      </c>
      <c r="AB8" s="436" t="s">
        <v>12</v>
      </c>
      <c r="AC8" s="430"/>
      <c r="AD8" s="431" t="s">
        <v>13</v>
      </c>
      <c r="AE8" s="430"/>
      <c r="AF8" s="432" t="s">
        <v>14</v>
      </c>
      <c r="AG8" s="437" t="s">
        <v>36</v>
      </c>
      <c r="AH8" s="429" t="s">
        <v>12</v>
      </c>
      <c r="AI8" s="430"/>
      <c r="AJ8" s="431" t="s">
        <v>13</v>
      </c>
      <c r="AK8" s="430"/>
      <c r="AL8" s="432" t="s">
        <v>14</v>
      </c>
      <c r="AM8" s="434" t="s">
        <v>36</v>
      </c>
      <c r="AN8" s="436" t="s">
        <v>12</v>
      </c>
      <c r="AO8" s="430"/>
      <c r="AP8" s="431" t="s">
        <v>13</v>
      </c>
      <c r="AQ8" s="430"/>
      <c r="AR8" s="432" t="s">
        <v>14</v>
      </c>
      <c r="AS8" s="437" t="s">
        <v>36</v>
      </c>
      <c r="AT8" s="429" t="s">
        <v>12</v>
      </c>
      <c r="AU8" s="430"/>
      <c r="AV8" s="431" t="s">
        <v>13</v>
      </c>
      <c r="AW8" s="430"/>
      <c r="AX8" s="432" t="s">
        <v>14</v>
      </c>
      <c r="AY8" s="453" t="s">
        <v>36</v>
      </c>
      <c r="AZ8" s="429" t="s">
        <v>12</v>
      </c>
      <c r="BA8" s="430"/>
      <c r="BB8" s="431" t="s">
        <v>13</v>
      </c>
      <c r="BC8" s="430"/>
      <c r="BD8" s="432" t="s">
        <v>14</v>
      </c>
      <c r="BE8" s="455" t="s">
        <v>43</v>
      </c>
      <c r="BF8" s="447"/>
      <c r="BG8" s="416"/>
    </row>
    <row r="9" spans="1:59" ht="80.099999999999994" customHeight="1" thickBot="1" x14ac:dyDescent="0.25">
      <c r="A9" s="420"/>
      <c r="B9" s="423"/>
      <c r="C9" s="426"/>
      <c r="D9" s="113" t="s">
        <v>37</v>
      </c>
      <c r="E9" s="114" t="s">
        <v>38</v>
      </c>
      <c r="F9" s="115" t="s">
        <v>37</v>
      </c>
      <c r="G9" s="114" t="s">
        <v>38</v>
      </c>
      <c r="H9" s="433"/>
      <c r="I9" s="438"/>
      <c r="J9" s="116" t="s">
        <v>37</v>
      </c>
      <c r="K9" s="114" t="s">
        <v>38</v>
      </c>
      <c r="L9" s="115" t="s">
        <v>37</v>
      </c>
      <c r="M9" s="114" t="s">
        <v>38</v>
      </c>
      <c r="N9" s="433"/>
      <c r="O9" s="435"/>
      <c r="P9" s="113" t="s">
        <v>37</v>
      </c>
      <c r="Q9" s="114" t="s">
        <v>38</v>
      </c>
      <c r="R9" s="115" t="s">
        <v>37</v>
      </c>
      <c r="S9" s="114" t="s">
        <v>38</v>
      </c>
      <c r="T9" s="433"/>
      <c r="U9" s="438"/>
      <c r="V9" s="116" t="s">
        <v>37</v>
      </c>
      <c r="W9" s="114" t="s">
        <v>38</v>
      </c>
      <c r="X9" s="115" t="s">
        <v>37</v>
      </c>
      <c r="Y9" s="114" t="s">
        <v>38</v>
      </c>
      <c r="Z9" s="433"/>
      <c r="AA9" s="454"/>
      <c r="AB9" s="113" t="s">
        <v>37</v>
      </c>
      <c r="AC9" s="114" t="s">
        <v>38</v>
      </c>
      <c r="AD9" s="115" t="s">
        <v>37</v>
      </c>
      <c r="AE9" s="114" t="s">
        <v>38</v>
      </c>
      <c r="AF9" s="433"/>
      <c r="AG9" s="438"/>
      <c r="AH9" s="116" t="s">
        <v>37</v>
      </c>
      <c r="AI9" s="114" t="s">
        <v>38</v>
      </c>
      <c r="AJ9" s="115" t="s">
        <v>37</v>
      </c>
      <c r="AK9" s="114" t="s">
        <v>38</v>
      </c>
      <c r="AL9" s="433"/>
      <c r="AM9" s="435"/>
      <c r="AN9" s="113" t="s">
        <v>37</v>
      </c>
      <c r="AO9" s="114" t="s">
        <v>38</v>
      </c>
      <c r="AP9" s="115" t="s">
        <v>37</v>
      </c>
      <c r="AQ9" s="114" t="s">
        <v>38</v>
      </c>
      <c r="AR9" s="433"/>
      <c r="AS9" s="438"/>
      <c r="AT9" s="116" t="s">
        <v>37</v>
      </c>
      <c r="AU9" s="114" t="s">
        <v>38</v>
      </c>
      <c r="AV9" s="115" t="s">
        <v>37</v>
      </c>
      <c r="AW9" s="114" t="s">
        <v>38</v>
      </c>
      <c r="AX9" s="433"/>
      <c r="AY9" s="454"/>
      <c r="AZ9" s="116" t="s">
        <v>37</v>
      </c>
      <c r="BA9" s="114" t="s">
        <v>39</v>
      </c>
      <c r="BB9" s="115" t="s">
        <v>37</v>
      </c>
      <c r="BC9" s="114" t="s">
        <v>39</v>
      </c>
      <c r="BD9" s="433"/>
      <c r="BE9" s="456"/>
      <c r="BF9" s="447"/>
      <c r="BG9" s="416"/>
    </row>
    <row r="10" spans="1:59" s="121" customFormat="1" ht="15.75" customHeight="1" thickBot="1" x14ac:dyDescent="0.35">
      <c r="A10" s="117"/>
      <c r="B10" s="118"/>
      <c r="C10" s="119" t="s">
        <v>54</v>
      </c>
      <c r="D10" s="120">
        <f>SZAK!D67</f>
        <v>0</v>
      </c>
      <c r="E10" s="120">
        <f>SZAK!E67</f>
        <v>0</v>
      </c>
      <c r="F10" s="120">
        <f>SZAK!F67</f>
        <v>30</v>
      </c>
      <c r="G10" s="120">
        <f>SZAK!G67</f>
        <v>600</v>
      </c>
      <c r="H10" s="120">
        <f>SZAK!H67</f>
        <v>27</v>
      </c>
      <c r="I10" s="120" t="str">
        <f>SZAK!I67</f>
        <v>x</v>
      </c>
      <c r="J10" s="120">
        <f>SZAK!J67</f>
        <v>16</v>
      </c>
      <c r="K10" s="120">
        <f>SZAK!K67</f>
        <v>224</v>
      </c>
      <c r="L10" s="120">
        <f>SZAK!L67</f>
        <v>16</v>
      </c>
      <c r="M10" s="120">
        <f>SZAK!M67</f>
        <v>224</v>
      </c>
      <c r="N10" s="120">
        <f>SZAK!N67</f>
        <v>31</v>
      </c>
      <c r="O10" s="120" t="str">
        <f>SZAK!O67</f>
        <v>x</v>
      </c>
      <c r="P10" s="120">
        <f>SZAK!P67</f>
        <v>10</v>
      </c>
      <c r="Q10" s="120">
        <f>SZAK!Q67</f>
        <v>140</v>
      </c>
      <c r="R10" s="120">
        <f>SZAK!R67</f>
        <v>21</v>
      </c>
      <c r="S10" s="120">
        <f>SZAK!S67</f>
        <v>304</v>
      </c>
      <c r="T10" s="120">
        <f>SZAK!T67</f>
        <v>29</v>
      </c>
      <c r="U10" s="120" t="str">
        <f>SZAK!U67</f>
        <v>x</v>
      </c>
      <c r="V10" s="120">
        <f>SZAK!V67</f>
        <v>12</v>
      </c>
      <c r="W10" s="120">
        <f>SZAK!W67</f>
        <v>168</v>
      </c>
      <c r="X10" s="120">
        <f>SZAK!X67</f>
        <v>20</v>
      </c>
      <c r="Y10" s="120">
        <f>SZAK!Y67</f>
        <v>280</v>
      </c>
      <c r="Z10" s="120">
        <f>SZAK!Z67</f>
        <v>31</v>
      </c>
      <c r="AA10" s="120" t="str">
        <f>SZAK!AA67</f>
        <v>x</v>
      </c>
      <c r="AB10" s="120">
        <f>SZAK!AB67</f>
        <v>3</v>
      </c>
      <c r="AC10" s="120">
        <f>SZAK!AC67</f>
        <v>42</v>
      </c>
      <c r="AD10" s="120">
        <f>SZAK!AD67</f>
        <v>5</v>
      </c>
      <c r="AE10" s="120">
        <f>SZAK!AE67</f>
        <v>70</v>
      </c>
      <c r="AF10" s="120">
        <f>SZAK!AF67</f>
        <v>8</v>
      </c>
      <c r="AG10" s="120" t="str">
        <f>SZAK!AG67</f>
        <v>x</v>
      </c>
      <c r="AH10" s="120">
        <f>SZAK!AH67</f>
        <v>2</v>
      </c>
      <c r="AI10" s="120">
        <f>SZAK!AI67</f>
        <v>28</v>
      </c>
      <c r="AJ10" s="120">
        <f>SZAK!AJ67</f>
        <v>8</v>
      </c>
      <c r="AK10" s="120">
        <f>SZAK!AK67</f>
        <v>116</v>
      </c>
      <c r="AL10" s="120">
        <f>SZAK!AL67</f>
        <v>10</v>
      </c>
      <c r="AM10" s="120" t="str">
        <f>SZAK!AM67</f>
        <v>x</v>
      </c>
      <c r="AN10" s="120">
        <f>SZAK!AN67</f>
        <v>0</v>
      </c>
      <c r="AO10" s="120">
        <f>SZAK!AO67</f>
        <v>0</v>
      </c>
      <c r="AP10" s="120">
        <f>SZAK!AP67</f>
        <v>6</v>
      </c>
      <c r="AQ10" s="120">
        <f>SZAK!AQ67</f>
        <v>88</v>
      </c>
      <c r="AR10" s="120">
        <f>SZAK!AR67</f>
        <v>6</v>
      </c>
      <c r="AS10" s="120" t="str">
        <f>SZAK!AS67</f>
        <v>x</v>
      </c>
      <c r="AT10" s="120">
        <f>SZAK!AT67</f>
        <v>0</v>
      </c>
      <c r="AU10" s="120">
        <f>SZAK!AU67</f>
        <v>0</v>
      </c>
      <c r="AV10" s="120">
        <f>SZAK!AV67</f>
        <v>16</v>
      </c>
      <c r="AW10" s="120">
        <f>SZAK!AW67</f>
        <v>236</v>
      </c>
      <c r="AX10" s="120">
        <f>SZAK!AX67</f>
        <v>16</v>
      </c>
      <c r="AY10" s="120" t="str">
        <f>SZAK!AY67</f>
        <v>x</v>
      </c>
      <c r="AZ10" s="120">
        <f>SZAK!AZ67</f>
        <v>43</v>
      </c>
      <c r="BA10" s="120">
        <f>SZAK!BA67</f>
        <v>602</v>
      </c>
      <c r="BB10" s="120">
        <f>SZAK!BB67</f>
        <v>120</v>
      </c>
      <c r="BC10" s="120">
        <f>SZAK!BC67</f>
        <v>1700</v>
      </c>
      <c r="BD10" s="120">
        <f>SZAK!BD67</f>
        <v>156</v>
      </c>
      <c r="BE10" s="120">
        <f>SZAK!BE67</f>
        <v>161</v>
      </c>
      <c r="BF10" s="184"/>
      <c r="BG10" s="184"/>
    </row>
    <row r="11" spans="1:59" s="121" customFormat="1" ht="15.75" customHeight="1" x14ac:dyDescent="0.3">
      <c r="A11" s="122" t="s">
        <v>7</v>
      </c>
      <c r="B11" s="123"/>
      <c r="C11" s="124" t="s">
        <v>50</v>
      </c>
      <c r="D11" s="125"/>
      <c r="E11" s="126"/>
      <c r="F11" s="127"/>
      <c r="G11" s="126"/>
      <c r="H11" s="127"/>
      <c r="I11" s="128"/>
      <c r="J11" s="127"/>
      <c r="K11" s="126"/>
      <c r="L11" s="127"/>
      <c r="M11" s="126"/>
      <c r="N11" s="127"/>
      <c r="O11" s="128"/>
      <c r="P11" s="127"/>
      <c r="Q11" s="126"/>
      <c r="R11" s="127"/>
      <c r="S11" s="126"/>
      <c r="T11" s="127"/>
      <c r="U11" s="128"/>
      <c r="V11" s="127"/>
      <c r="W11" s="126"/>
      <c r="X11" s="127"/>
      <c r="Y11" s="126"/>
      <c r="Z11" s="127"/>
      <c r="AA11" s="129"/>
      <c r="AB11" s="125"/>
      <c r="AC11" s="126"/>
      <c r="AD11" s="127"/>
      <c r="AE11" s="126"/>
      <c r="AF11" s="127"/>
      <c r="AG11" s="128"/>
      <c r="AH11" s="127"/>
      <c r="AI11" s="126"/>
      <c r="AJ11" s="127"/>
      <c r="AK11" s="126"/>
      <c r="AL11" s="127"/>
      <c r="AM11" s="128"/>
      <c r="AN11" s="127"/>
      <c r="AO11" s="126"/>
      <c r="AP11" s="127"/>
      <c r="AQ11" s="126"/>
      <c r="AR11" s="127"/>
      <c r="AS11" s="128"/>
      <c r="AT11" s="127"/>
      <c r="AU11" s="126"/>
      <c r="AV11" s="127"/>
      <c r="AW11" s="126"/>
      <c r="AX11" s="127"/>
      <c r="AY11" s="129"/>
      <c r="AZ11" s="130"/>
      <c r="BA11" s="130"/>
      <c r="BB11" s="130"/>
      <c r="BC11" s="130"/>
      <c r="BD11" s="130"/>
      <c r="BE11" s="131"/>
      <c r="BF11" s="185"/>
      <c r="BG11" s="185"/>
    </row>
    <row r="12" spans="1:59" s="286" customFormat="1" ht="15.75" customHeight="1" x14ac:dyDescent="0.25">
      <c r="A12" s="358" t="s">
        <v>419</v>
      </c>
      <c r="B12" s="51" t="s">
        <v>31</v>
      </c>
      <c r="C12" s="52" t="s">
        <v>151</v>
      </c>
      <c r="D12" s="102"/>
      <c r="E12" s="6" t="str">
        <f t="shared" ref="E12" si="0">IF(D12*14=0,"",D12*14)</f>
        <v/>
      </c>
      <c r="F12" s="102"/>
      <c r="G12" s="6" t="str">
        <f t="shared" ref="G12" si="1">IF(F12*14=0,"",F12*14)</f>
        <v/>
      </c>
      <c r="H12" s="102"/>
      <c r="I12" s="103"/>
      <c r="J12" s="56"/>
      <c r="K12" s="6" t="str">
        <f t="shared" ref="K12" si="2">IF(J12*14=0,"",J12*14)</f>
        <v/>
      </c>
      <c r="L12" s="55"/>
      <c r="M12" s="6" t="str">
        <f t="shared" ref="M12" si="3">IF(L12*14=0,"",L12*14)</f>
        <v/>
      </c>
      <c r="N12" s="55"/>
      <c r="O12" s="59"/>
      <c r="P12" s="55"/>
      <c r="Q12" s="6" t="str">
        <f t="shared" ref="Q12" si="4">IF(P12*14=0,"",P12*14)</f>
        <v/>
      </c>
      <c r="R12" s="55"/>
      <c r="S12" s="6" t="str">
        <f t="shared" ref="S12" si="5">IF(R12*14=0,"",R12*14)</f>
        <v/>
      </c>
      <c r="T12" s="55"/>
      <c r="U12" s="58"/>
      <c r="V12" s="56"/>
      <c r="W12" s="6" t="str">
        <f t="shared" ref="W12" si="6">IF(V12*14=0,"",V12*14)</f>
        <v/>
      </c>
      <c r="X12" s="55"/>
      <c r="Y12" s="6" t="str">
        <f t="shared" ref="Y12" si="7">IF(X12*14=0,"",X12*14)</f>
        <v/>
      </c>
      <c r="Z12" s="55"/>
      <c r="AA12" s="59"/>
      <c r="AB12" s="102">
        <v>1</v>
      </c>
      <c r="AC12" s="6">
        <f t="shared" ref="AC12" si="8">IF(AB12*14=0,"",AB12*14)</f>
        <v>14</v>
      </c>
      <c r="AD12" s="102">
        <v>2</v>
      </c>
      <c r="AE12" s="6">
        <f t="shared" ref="AE12" si="9">IF(AD12*14=0,"",AD12*14)</f>
        <v>28</v>
      </c>
      <c r="AF12" s="102">
        <v>4</v>
      </c>
      <c r="AG12" s="103" t="s">
        <v>15</v>
      </c>
      <c r="AH12" s="56"/>
      <c r="AI12" s="6" t="str">
        <f t="shared" ref="AI12" si="10">IF(AH12*14=0,"",AH12*14)</f>
        <v/>
      </c>
      <c r="AJ12" s="55"/>
      <c r="AK12" s="6" t="str">
        <f t="shared" ref="AK12" si="11">IF(AJ12*14=0,"",AJ12*14)</f>
        <v/>
      </c>
      <c r="AL12" s="55"/>
      <c r="AM12" s="59"/>
      <c r="AN12" s="56"/>
      <c r="AO12" s="6" t="str">
        <f t="shared" ref="AO12" si="12">IF(AN12*14=0,"",AN12*14)</f>
        <v/>
      </c>
      <c r="AP12" s="57"/>
      <c r="AQ12" s="6" t="str">
        <f t="shared" ref="AQ12" si="13">IF(AP12*14=0,"",AP12*14)</f>
        <v/>
      </c>
      <c r="AR12" s="57"/>
      <c r="AS12" s="60"/>
      <c r="AT12" s="55"/>
      <c r="AU12" s="6" t="str">
        <f t="shared" ref="AU12" si="14">IF(AT12*14=0,"",AT12*14)</f>
        <v/>
      </c>
      <c r="AV12" s="55"/>
      <c r="AW12" s="6" t="str">
        <f t="shared" ref="AW12" si="15">IF(AV12*14=0,"",AV12*14)</f>
        <v/>
      </c>
      <c r="AX12" s="55"/>
      <c r="AY12" s="55"/>
      <c r="AZ12" s="7">
        <f t="shared" ref="AZ12" si="16">IF(D12+J12+P12+V12+AB12+AH12+AN12+AT12=0,"",D12+J12+P12+V12+AB12+AH12+AN12+AT12)</f>
        <v>1</v>
      </c>
      <c r="BA12" s="6">
        <f t="shared" ref="BA12" si="17">IF((D12+J12+P12+V12+AB12+AH12+AN12+AT12)*14=0,"",(D12+J12+P12+V12+AB12+AH12+AN12+AT12)*14)</f>
        <v>14</v>
      </c>
      <c r="BB12" s="8">
        <f t="shared" ref="BB12" si="18">IF(F12+L12+R12+X12+AD12+AJ12+AP12+AV12=0,"",F12+L12+R12+X12+AD12+AJ12+AP12+AV12)</f>
        <v>2</v>
      </c>
      <c r="BC12" s="6">
        <f t="shared" ref="BC12" si="19">IF((L12+F12+R12+X12+AD12+AJ12+AP12+AV12)*14=0,"",(L12+F12+R12+X12+AD12+AJ12+AP12+AV12)*14)</f>
        <v>28</v>
      </c>
      <c r="BD12" s="8">
        <f t="shared" ref="BD12" si="20">IF(N12+H12+T12+Z12+AF12+AL12+AR12+AX12=0,"",N12+H12+T12+Z12+AF12+AL12+AR12+AX12)</f>
        <v>4</v>
      </c>
      <c r="BE12" s="9">
        <f t="shared" ref="BE12" si="21">IF(D12+F12+L12+J12+P12+R12+V12+X12+AB12+AD12+AH12+AJ12+AN12+AP12+AT12+AV12=0,"",D12+F12+L12+J12+P12+R12+V12+X12+AB12+AD12+AH12+AJ12+AN12+AP12+AT12+AV12)</f>
        <v>3</v>
      </c>
      <c r="BF12" s="245" t="s">
        <v>188</v>
      </c>
      <c r="BG12" s="245" t="s">
        <v>195</v>
      </c>
    </row>
    <row r="13" spans="1:59" s="286" customFormat="1" ht="15.75" customHeight="1" x14ac:dyDescent="0.25">
      <c r="A13" s="358" t="s">
        <v>420</v>
      </c>
      <c r="B13" s="51" t="s">
        <v>31</v>
      </c>
      <c r="C13" s="52" t="s">
        <v>393</v>
      </c>
      <c r="D13" s="102"/>
      <c r="E13" s="6" t="str">
        <f t="shared" ref="E13" si="22">IF(D13*14=0,"",D13*14)</f>
        <v/>
      </c>
      <c r="F13" s="102"/>
      <c r="G13" s="6" t="str">
        <f t="shared" ref="G13" si="23">IF(F13*14=0,"",F13*14)</f>
        <v/>
      </c>
      <c r="H13" s="102"/>
      <c r="I13" s="103"/>
      <c r="J13" s="56"/>
      <c r="K13" s="6" t="str">
        <f t="shared" ref="K13" si="24">IF(J13*14=0,"",J13*14)</f>
        <v/>
      </c>
      <c r="L13" s="55"/>
      <c r="M13" s="6" t="str">
        <f t="shared" ref="M13" si="25">IF(L13*14=0,"",L13*14)</f>
        <v/>
      </c>
      <c r="N13" s="55"/>
      <c r="O13" s="59"/>
      <c r="P13" s="55"/>
      <c r="Q13" s="6" t="str">
        <f t="shared" ref="Q13" si="26">IF(P13*14=0,"",P13*14)</f>
        <v/>
      </c>
      <c r="R13" s="55"/>
      <c r="S13" s="6" t="str">
        <f t="shared" ref="S13" si="27">IF(R13*14=0,"",R13*14)</f>
        <v/>
      </c>
      <c r="T13" s="55"/>
      <c r="U13" s="58"/>
      <c r="V13" s="56"/>
      <c r="W13" s="6" t="str">
        <f t="shared" ref="W13" si="28">IF(V13*14=0,"",V13*14)</f>
        <v/>
      </c>
      <c r="X13" s="55"/>
      <c r="Y13" s="6" t="str">
        <f t="shared" ref="Y13" si="29">IF(X13*14=0,"",X13*14)</f>
        <v/>
      </c>
      <c r="Z13" s="55"/>
      <c r="AA13" s="59"/>
      <c r="AB13" s="102">
        <v>3</v>
      </c>
      <c r="AC13" s="6">
        <f t="shared" ref="AC13" si="30">IF(AB13*14=0,"",AB13*14)</f>
        <v>42</v>
      </c>
      <c r="AD13" s="102">
        <v>2</v>
      </c>
      <c r="AE13" s="6">
        <f t="shared" ref="AE13" si="31">IF(AD13*14=0,"",AD13*14)</f>
        <v>28</v>
      </c>
      <c r="AF13" s="102">
        <v>6</v>
      </c>
      <c r="AG13" s="103" t="s">
        <v>15</v>
      </c>
      <c r="AH13" s="56"/>
      <c r="AI13" s="6" t="str">
        <f t="shared" ref="AI13" si="32">IF(AH13*14=0,"",AH13*14)</f>
        <v/>
      </c>
      <c r="AJ13" s="55"/>
      <c r="AK13" s="6" t="str">
        <f t="shared" ref="AK13" si="33">IF(AJ13*14=0,"",AJ13*14)</f>
        <v/>
      </c>
      <c r="AL13" s="55"/>
      <c r="AM13" s="59"/>
      <c r="AN13" s="56"/>
      <c r="AO13" s="6" t="str">
        <f t="shared" ref="AO13" si="34">IF(AN13*14=0,"",AN13*14)</f>
        <v/>
      </c>
      <c r="AP13" s="57"/>
      <c r="AQ13" s="6" t="str">
        <f t="shared" ref="AQ13" si="35">IF(AP13*14=0,"",AP13*14)</f>
        <v/>
      </c>
      <c r="AR13" s="57"/>
      <c r="AS13" s="60"/>
      <c r="AT13" s="55"/>
      <c r="AU13" s="6" t="str">
        <f t="shared" ref="AU13" si="36">IF(AT13*14=0,"",AT13*14)</f>
        <v/>
      </c>
      <c r="AV13" s="55"/>
      <c r="AW13" s="6" t="str">
        <f t="shared" ref="AW13" si="37">IF(AV13*14=0,"",AV13*14)</f>
        <v/>
      </c>
      <c r="AX13" s="55"/>
      <c r="AY13" s="55"/>
      <c r="AZ13" s="7">
        <f t="shared" ref="AZ13" si="38">IF(D13+J13+P13+V13+AB13+AH13+AN13+AT13=0,"",D13+J13+P13+V13+AB13+AH13+AN13+AT13)</f>
        <v>3</v>
      </c>
      <c r="BA13" s="6">
        <f t="shared" ref="BA13" si="39">IF((D13+J13+P13+V13+AB13+AH13+AN13+AT13)*14=0,"",(D13+J13+P13+V13+AB13+AH13+AN13+AT13)*14)</f>
        <v>42</v>
      </c>
      <c r="BB13" s="8">
        <f t="shared" ref="BB13" si="40">IF(F13+L13+R13+X13+AD13+AJ13+AP13+AV13=0,"",F13+L13+R13+X13+AD13+AJ13+AP13+AV13)</f>
        <v>2</v>
      </c>
      <c r="BC13" s="6">
        <f t="shared" ref="BC13" si="41">IF((L13+F13+R13+X13+AD13+AJ13+AP13+AV13)*14=0,"",(L13+F13+R13+X13+AD13+AJ13+AP13+AV13)*14)</f>
        <v>28</v>
      </c>
      <c r="BD13" s="8">
        <f t="shared" ref="BD13" si="42">IF(N13+H13+T13+Z13+AF13+AL13+AR13+AX13=0,"",N13+H13+T13+Z13+AF13+AL13+AR13+AX13)</f>
        <v>6</v>
      </c>
      <c r="BE13" s="9">
        <f t="shared" ref="BE13" si="43">IF(D13+F13+L13+J13+P13+R13+V13+X13+AB13+AD13+AH13+AJ13+AN13+AP13+AT13+AV13=0,"",D13+F13+L13+J13+P13+R13+V13+X13+AB13+AD13+AH13+AJ13+AN13+AP13+AT13+AV13)</f>
        <v>5</v>
      </c>
      <c r="BF13" s="245" t="s">
        <v>188</v>
      </c>
      <c r="BG13" s="246" t="s">
        <v>442</v>
      </c>
    </row>
    <row r="14" spans="1:59" s="286" customFormat="1" ht="15.75" customHeight="1" x14ac:dyDescent="0.25">
      <c r="A14" s="50" t="s">
        <v>152</v>
      </c>
      <c r="B14" s="51" t="s">
        <v>31</v>
      </c>
      <c r="C14" s="52" t="s">
        <v>153</v>
      </c>
      <c r="D14" s="102"/>
      <c r="E14" s="6" t="str">
        <f t="shared" ref="E14:E29" si="44">IF(D14*14=0,"",D14*14)</f>
        <v/>
      </c>
      <c r="F14" s="102"/>
      <c r="G14" s="6" t="str">
        <f t="shared" ref="G14:G29" si="45">IF(F14*14=0,"",F14*14)</f>
        <v/>
      </c>
      <c r="H14" s="102"/>
      <c r="I14" s="103"/>
      <c r="J14" s="56"/>
      <c r="K14" s="6" t="str">
        <f t="shared" ref="K14:K29" si="46">IF(J14*14=0,"",J14*14)</f>
        <v/>
      </c>
      <c r="L14" s="55"/>
      <c r="M14" s="6" t="str">
        <f t="shared" ref="M14:M29" si="47">IF(L14*14=0,"",L14*14)</f>
        <v/>
      </c>
      <c r="N14" s="55"/>
      <c r="O14" s="59"/>
      <c r="P14" s="55"/>
      <c r="Q14" s="6" t="str">
        <f t="shared" ref="Q14:Q29" si="48">IF(P14*14=0,"",P14*14)</f>
        <v/>
      </c>
      <c r="R14" s="55"/>
      <c r="S14" s="6" t="str">
        <f t="shared" ref="S14:S29" si="49">IF(R14*14=0,"",R14*14)</f>
        <v/>
      </c>
      <c r="T14" s="55"/>
      <c r="U14" s="58"/>
      <c r="V14" s="56"/>
      <c r="W14" s="6" t="str">
        <f t="shared" ref="W14:W29" si="50">IF(V14*14=0,"",V14*14)</f>
        <v/>
      </c>
      <c r="X14" s="55"/>
      <c r="Y14" s="6" t="str">
        <f t="shared" ref="Y14:Y29" si="51">IF(X14*14=0,"",X14*14)</f>
        <v/>
      </c>
      <c r="Z14" s="55"/>
      <c r="AA14" s="59"/>
      <c r="AB14" s="102">
        <v>2</v>
      </c>
      <c r="AC14" s="6">
        <f t="shared" ref="AC14:AC30" si="52">IF(AB14*14=0,"",AB14*14)</f>
        <v>28</v>
      </c>
      <c r="AD14" s="102">
        <v>1</v>
      </c>
      <c r="AE14" s="6">
        <f t="shared" ref="AE14:AE30" si="53">IF(AD14*14=0,"",AD14*14)</f>
        <v>14</v>
      </c>
      <c r="AF14" s="102">
        <v>3</v>
      </c>
      <c r="AG14" s="103" t="s">
        <v>75</v>
      </c>
      <c r="AH14" s="56"/>
      <c r="AI14" s="6" t="str">
        <f t="shared" ref="AI14:AI29" si="54">IF(AH14*14=0,"",AH14*14)</f>
        <v/>
      </c>
      <c r="AJ14" s="55"/>
      <c r="AK14" s="6" t="str">
        <f t="shared" ref="AK14:AK29" si="55">IF(AJ14*14=0,"",AJ14*14)</f>
        <v/>
      </c>
      <c r="AL14" s="55"/>
      <c r="AM14" s="59"/>
      <c r="AN14" s="56"/>
      <c r="AO14" s="6" t="str">
        <f t="shared" ref="AO14:AO29" si="56">IF(AN14*14=0,"",AN14*14)</f>
        <v/>
      </c>
      <c r="AP14" s="57"/>
      <c r="AQ14" s="6" t="str">
        <f t="shared" ref="AQ14:AQ29" si="57">IF(AP14*14=0,"",AP14*14)</f>
        <v/>
      </c>
      <c r="AR14" s="57"/>
      <c r="AS14" s="60"/>
      <c r="AT14" s="55"/>
      <c r="AU14" s="6" t="str">
        <f t="shared" ref="AU14:AU29" si="58">IF(AT14*14=0,"",AT14*14)</f>
        <v/>
      </c>
      <c r="AV14" s="55"/>
      <c r="AW14" s="6" t="str">
        <f t="shared" ref="AW14:AW29" si="59">IF(AV14*14=0,"",AV14*14)</f>
        <v/>
      </c>
      <c r="AX14" s="55"/>
      <c r="AY14" s="55"/>
      <c r="AZ14" s="7">
        <f t="shared" ref="AZ14:AZ32" si="60">IF(D14+J14+P14+V14+AB14+AH14+AN14+AT14=0,"",D14+J14+P14+V14+AB14+AH14+AN14+AT14)</f>
        <v>2</v>
      </c>
      <c r="BA14" s="6">
        <f t="shared" ref="BA14:BA32" si="61">IF((D14+J14+P14+V14+AB14+AH14+AN14+AT14)*14=0,"",(D14+J14+P14+V14+AB14+AH14+AN14+AT14)*14)</f>
        <v>28</v>
      </c>
      <c r="BB14" s="8">
        <f t="shared" ref="BB14:BB32" si="62">IF(F14+L14+R14+X14+AD14+AJ14+AP14+AV14=0,"",F14+L14+R14+X14+AD14+AJ14+AP14+AV14)</f>
        <v>1</v>
      </c>
      <c r="BC14" s="6">
        <f t="shared" ref="BC14:BC32" si="63">IF((L14+F14+R14+X14+AD14+AJ14+AP14+AV14)*14=0,"",(L14+F14+R14+X14+AD14+AJ14+AP14+AV14)*14)</f>
        <v>14</v>
      </c>
      <c r="BD14" s="8">
        <f t="shared" ref="BD14:BD32" si="64">IF(N14+H14+T14+Z14+AF14+AL14+AR14+AX14=0,"",N14+H14+T14+Z14+AF14+AL14+AR14+AX14)</f>
        <v>3</v>
      </c>
      <c r="BE14" s="9">
        <f t="shared" ref="BE14:BE32" si="65">IF(D14+F14+L14+J14+P14+R14+V14+X14+AB14+AD14+AH14+AJ14+AN14+AP14+AT14+AV14=0,"",D14+F14+L14+J14+P14+R14+V14+X14+AB14+AD14+AH14+AJ14+AN14+AP14+AT14+AV14)</f>
        <v>3</v>
      </c>
      <c r="BF14" s="245" t="s">
        <v>188</v>
      </c>
      <c r="BG14" s="245" t="s">
        <v>189</v>
      </c>
    </row>
    <row r="15" spans="1:59" s="286" customFormat="1" ht="15.75" customHeight="1" x14ac:dyDescent="0.25">
      <c r="A15" s="50" t="s">
        <v>335</v>
      </c>
      <c r="B15" s="51" t="s">
        <v>31</v>
      </c>
      <c r="C15" s="52" t="s">
        <v>154</v>
      </c>
      <c r="D15" s="102"/>
      <c r="E15" s="6" t="str">
        <f t="shared" si="44"/>
        <v/>
      </c>
      <c r="F15" s="102"/>
      <c r="G15" s="6" t="str">
        <f t="shared" si="45"/>
        <v/>
      </c>
      <c r="H15" s="102"/>
      <c r="I15" s="103"/>
      <c r="J15" s="56"/>
      <c r="K15" s="6" t="str">
        <f t="shared" si="46"/>
        <v/>
      </c>
      <c r="L15" s="55"/>
      <c r="M15" s="6" t="str">
        <f t="shared" si="47"/>
        <v/>
      </c>
      <c r="N15" s="55"/>
      <c r="O15" s="59"/>
      <c r="P15" s="55"/>
      <c r="Q15" s="6" t="str">
        <f t="shared" si="48"/>
        <v/>
      </c>
      <c r="R15" s="55"/>
      <c r="S15" s="6" t="str">
        <f t="shared" si="49"/>
        <v/>
      </c>
      <c r="T15" s="55"/>
      <c r="U15" s="58"/>
      <c r="V15" s="56"/>
      <c r="W15" s="6" t="str">
        <f t="shared" si="50"/>
        <v/>
      </c>
      <c r="X15" s="55"/>
      <c r="Y15" s="6" t="str">
        <f t="shared" si="51"/>
        <v/>
      </c>
      <c r="Z15" s="55"/>
      <c r="AA15" s="59"/>
      <c r="AB15" s="102"/>
      <c r="AC15" s="6" t="str">
        <f t="shared" si="52"/>
        <v/>
      </c>
      <c r="AD15" s="102"/>
      <c r="AE15" s="6" t="str">
        <f t="shared" si="53"/>
        <v/>
      </c>
      <c r="AF15" s="102"/>
      <c r="AG15" s="103"/>
      <c r="AH15" s="56"/>
      <c r="AI15" s="6" t="str">
        <f t="shared" si="54"/>
        <v/>
      </c>
      <c r="AJ15" s="55"/>
      <c r="AK15" s="6" t="str">
        <f t="shared" si="55"/>
        <v/>
      </c>
      <c r="AL15" s="55"/>
      <c r="AM15" s="59"/>
      <c r="AN15" s="56"/>
      <c r="AO15" s="6" t="str">
        <f t="shared" si="56"/>
        <v/>
      </c>
      <c r="AP15" s="57"/>
      <c r="AQ15" s="6" t="str">
        <f t="shared" si="57"/>
        <v/>
      </c>
      <c r="AR15" s="57"/>
      <c r="AS15" s="60"/>
      <c r="AT15" s="55">
        <v>1</v>
      </c>
      <c r="AU15" s="6">
        <f t="shared" si="58"/>
        <v>14</v>
      </c>
      <c r="AV15" s="55">
        <v>1</v>
      </c>
      <c r="AW15" s="6">
        <f t="shared" si="59"/>
        <v>14</v>
      </c>
      <c r="AX15" s="55">
        <v>2</v>
      </c>
      <c r="AY15" s="55" t="s">
        <v>394</v>
      </c>
      <c r="AZ15" s="7">
        <f t="shared" si="60"/>
        <v>1</v>
      </c>
      <c r="BA15" s="6">
        <f t="shared" si="61"/>
        <v>14</v>
      </c>
      <c r="BB15" s="8">
        <f t="shared" si="62"/>
        <v>1</v>
      </c>
      <c r="BC15" s="6">
        <f t="shared" si="63"/>
        <v>14</v>
      </c>
      <c r="BD15" s="8">
        <f t="shared" si="64"/>
        <v>2</v>
      </c>
      <c r="BE15" s="9">
        <f t="shared" si="65"/>
        <v>2</v>
      </c>
      <c r="BF15" s="245" t="s">
        <v>188</v>
      </c>
      <c r="BG15" s="310" t="s">
        <v>201</v>
      </c>
    </row>
    <row r="16" spans="1:59" s="286" customFormat="1" ht="15.75" customHeight="1" x14ac:dyDescent="0.25">
      <c r="A16" s="358" t="s">
        <v>418</v>
      </c>
      <c r="B16" s="51" t="s">
        <v>31</v>
      </c>
      <c r="C16" s="52" t="s">
        <v>395</v>
      </c>
      <c r="D16" s="102"/>
      <c r="E16" s="6" t="str">
        <f t="shared" si="44"/>
        <v/>
      </c>
      <c r="F16" s="102"/>
      <c r="G16" s="6" t="str">
        <f t="shared" si="45"/>
        <v/>
      </c>
      <c r="H16" s="102"/>
      <c r="I16" s="103"/>
      <c r="J16" s="56"/>
      <c r="K16" s="6" t="str">
        <f t="shared" si="46"/>
        <v/>
      </c>
      <c r="L16" s="55"/>
      <c r="M16" s="6" t="str">
        <f t="shared" si="47"/>
        <v/>
      </c>
      <c r="N16" s="55"/>
      <c r="O16" s="59"/>
      <c r="P16" s="55"/>
      <c r="Q16" s="6" t="str">
        <f t="shared" si="48"/>
        <v/>
      </c>
      <c r="R16" s="55"/>
      <c r="S16" s="6" t="str">
        <f t="shared" si="49"/>
        <v/>
      </c>
      <c r="T16" s="55"/>
      <c r="U16" s="58"/>
      <c r="V16" s="56"/>
      <c r="W16" s="6" t="str">
        <f t="shared" si="50"/>
        <v/>
      </c>
      <c r="X16" s="55"/>
      <c r="Y16" s="6" t="str">
        <f t="shared" si="51"/>
        <v/>
      </c>
      <c r="Z16" s="55"/>
      <c r="AA16" s="59"/>
      <c r="AB16" s="102">
        <v>3</v>
      </c>
      <c r="AC16" s="6">
        <f t="shared" si="52"/>
        <v>42</v>
      </c>
      <c r="AD16" s="102">
        <v>3</v>
      </c>
      <c r="AE16" s="6">
        <f t="shared" si="53"/>
        <v>42</v>
      </c>
      <c r="AF16" s="102">
        <v>6</v>
      </c>
      <c r="AG16" s="103" t="s">
        <v>75</v>
      </c>
      <c r="AH16" s="56"/>
      <c r="AI16" s="6" t="str">
        <f t="shared" si="54"/>
        <v/>
      </c>
      <c r="AJ16" s="55"/>
      <c r="AK16" s="6" t="str">
        <f t="shared" si="55"/>
        <v/>
      </c>
      <c r="AL16" s="55"/>
      <c r="AM16" s="59"/>
      <c r="AN16" s="56"/>
      <c r="AO16" s="6" t="str">
        <f t="shared" si="56"/>
        <v/>
      </c>
      <c r="AP16" s="57"/>
      <c r="AQ16" s="6" t="str">
        <f t="shared" si="57"/>
        <v/>
      </c>
      <c r="AR16" s="57"/>
      <c r="AS16" s="60"/>
      <c r="AT16" s="55"/>
      <c r="AU16" s="6" t="str">
        <f t="shared" si="58"/>
        <v/>
      </c>
      <c r="AV16" s="55"/>
      <c r="AW16" s="6" t="str">
        <f t="shared" si="59"/>
        <v/>
      </c>
      <c r="AX16" s="55"/>
      <c r="AY16" s="55"/>
      <c r="AZ16" s="7">
        <f t="shared" si="60"/>
        <v>3</v>
      </c>
      <c r="BA16" s="6">
        <f t="shared" si="61"/>
        <v>42</v>
      </c>
      <c r="BB16" s="8">
        <f t="shared" si="62"/>
        <v>3</v>
      </c>
      <c r="BC16" s="6">
        <f t="shared" si="63"/>
        <v>42</v>
      </c>
      <c r="BD16" s="8">
        <f t="shared" si="64"/>
        <v>6</v>
      </c>
      <c r="BE16" s="9">
        <f t="shared" si="65"/>
        <v>6</v>
      </c>
      <c r="BF16" s="245" t="s">
        <v>188</v>
      </c>
      <c r="BG16" s="310" t="s">
        <v>200</v>
      </c>
    </row>
    <row r="17" spans="1:59" s="286" customFormat="1" ht="15.75" customHeight="1" x14ac:dyDescent="0.25">
      <c r="A17" s="50" t="s">
        <v>155</v>
      </c>
      <c r="B17" s="51" t="s">
        <v>31</v>
      </c>
      <c r="C17" s="52" t="s">
        <v>156</v>
      </c>
      <c r="D17" s="102"/>
      <c r="E17" s="6" t="str">
        <f t="shared" si="44"/>
        <v/>
      </c>
      <c r="F17" s="102"/>
      <c r="G17" s="6" t="str">
        <f t="shared" si="45"/>
        <v/>
      </c>
      <c r="H17" s="102"/>
      <c r="I17" s="103"/>
      <c r="J17" s="56"/>
      <c r="K17" s="6" t="str">
        <f t="shared" si="46"/>
        <v/>
      </c>
      <c r="L17" s="55"/>
      <c r="M17" s="6" t="str">
        <f t="shared" si="47"/>
        <v/>
      </c>
      <c r="N17" s="55"/>
      <c r="O17" s="59"/>
      <c r="P17" s="55"/>
      <c r="Q17" s="6" t="str">
        <f t="shared" si="48"/>
        <v/>
      </c>
      <c r="R17" s="55"/>
      <c r="S17" s="6" t="str">
        <f t="shared" si="49"/>
        <v/>
      </c>
      <c r="T17" s="55"/>
      <c r="U17" s="58"/>
      <c r="V17" s="56"/>
      <c r="W17" s="6" t="str">
        <f t="shared" si="50"/>
        <v/>
      </c>
      <c r="X17" s="55"/>
      <c r="Y17" s="6" t="str">
        <f t="shared" si="51"/>
        <v/>
      </c>
      <c r="Z17" s="55"/>
      <c r="AA17" s="59"/>
      <c r="AB17" s="102"/>
      <c r="AC17" s="6" t="str">
        <f t="shared" si="52"/>
        <v/>
      </c>
      <c r="AD17" s="102"/>
      <c r="AE17" s="6" t="str">
        <f t="shared" si="53"/>
        <v/>
      </c>
      <c r="AF17" s="102"/>
      <c r="AG17" s="103"/>
      <c r="AH17" s="56">
        <v>1</v>
      </c>
      <c r="AI17" s="6">
        <f t="shared" si="54"/>
        <v>14</v>
      </c>
      <c r="AJ17" s="55">
        <v>2</v>
      </c>
      <c r="AK17" s="6">
        <f t="shared" si="55"/>
        <v>28</v>
      </c>
      <c r="AL17" s="55">
        <v>4</v>
      </c>
      <c r="AM17" s="59" t="s">
        <v>75</v>
      </c>
      <c r="AN17" s="56"/>
      <c r="AO17" s="6" t="str">
        <f t="shared" si="56"/>
        <v/>
      </c>
      <c r="AP17" s="57"/>
      <c r="AQ17" s="6" t="str">
        <f t="shared" si="57"/>
        <v/>
      </c>
      <c r="AR17" s="57"/>
      <c r="AS17" s="60"/>
      <c r="AT17" s="55"/>
      <c r="AU17" s="6" t="str">
        <f t="shared" si="58"/>
        <v/>
      </c>
      <c r="AV17" s="55"/>
      <c r="AW17" s="6" t="str">
        <f t="shared" si="59"/>
        <v/>
      </c>
      <c r="AX17" s="55"/>
      <c r="AY17" s="55"/>
      <c r="AZ17" s="7">
        <f t="shared" si="60"/>
        <v>1</v>
      </c>
      <c r="BA17" s="6">
        <f t="shared" si="61"/>
        <v>14</v>
      </c>
      <c r="BB17" s="8">
        <f t="shared" si="62"/>
        <v>2</v>
      </c>
      <c r="BC17" s="6">
        <f t="shared" si="63"/>
        <v>28</v>
      </c>
      <c r="BD17" s="8">
        <f t="shared" si="64"/>
        <v>4</v>
      </c>
      <c r="BE17" s="9">
        <f t="shared" si="65"/>
        <v>3</v>
      </c>
      <c r="BF17" s="245" t="s">
        <v>188</v>
      </c>
      <c r="BG17" s="310" t="s">
        <v>442</v>
      </c>
    </row>
    <row r="18" spans="1:59" s="286" customFormat="1" ht="15.75" customHeight="1" x14ac:dyDescent="0.25">
      <c r="A18" s="358" t="s">
        <v>421</v>
      </c>
      <c r="B18" s="51" t="s">
        <v>31</v>
      </c>
      <c r="C18" s="52" t="s">
        <v>157</v>
      </c>
      <c r="D18" s="102"/>
      <c r="E18" s="6" t="str">
        <f t="shared" si="44"/>
        <v/>
      </c>
      <c r="F18" s="102"/>
      <c r="G18" s="6" t="str">
        <f t="shared" si="45"/>
        <v/>
      </c>
      <c r="H18" s="102"/>
      <c r="I18" s="103"/>
      <c r="J18" s="56"/>
      <c r="K18" s="6" t="str">
        <f t="shared" si="46"/>
        <v/>
      </c>
      <c r="L18" s="55"/>
      <c r="M18" s="6" t="str">
        <f t="shared" si="47"/>
        <v/>
      </c>
      <c r="N18" s="55"/>
      <c r="O18" s="59"/>
      <c r="P18" s="55"/>
      <c r="Q18" s="6" t="str">
        <f t="shared" si="48"/>
        <v/>
      </c>
      <c r="R18" s="55"/>
      <c r="S18" s="6" t="str">
        <f t="shared" si="49"/>
        <v/>
      </c>
      <c r="T18" s="55"/>
      <c r="U18" s="58"/>
      <c r="V18" s="56"/>
      <c r="W18" s="6" t="str">
        <f t="shared" si="50"/>
        <v/>
      </c>
      <c r="X18" s="55"/>
      <c r="Y18" s="6" t="str">
        <f t="shared" si="51"/>
        <v/>
      </c>
      <c r="Z18" s="55"/>
      <c r="AA18" s="59"/>
      <c r="AB18" s="102"/>
      <c r="AC18" s="6" t="str">
        <f t="shared" si="52"/>
        <v/>
      </c>
      <c r="AD18" s="102"/>
      <c r="AE18" s="6" t="str">
        <f t="shared" si="53"/>
        <v/>
      </c>
      <c r="AF18" s="102"/>
      <c r="AG18" s="103"/>
      <c r="AH18" s="56">
        <v>2</v>
      </c>
      <c r="AI18" s="6">
        <f t="shared" si="54"/>
        <v>28</v>
      </c>
      <c r="AJ18" s="55">
        <v>1</v>
      </c>
      <c r="AK18" s="6">
        <f t="shared" si="55"/>
        <v>14</v>
      </c>
      <c r="AL18" s="55">
        <v>4</v>
      </c>
      <c r="AM18" s="103" t="s">
        <v>15</v>
      </c>
      <c r="AN18" s="56"/>
      <c r="AO18" s="6" t="str">
        <f t="shared" si="56"/>
        <v/>
      </c>
      <c r="AP18" s="57"/>
      <c r="AQ18" s="6" t="str">
        <f t="shared" si="57"/>
        <v/>
      </c>
      <c r="AR18" s="57"/>
      <c r="AS18" s="60"/>
      <c r="AT18" s="55"/>
      <c r="AU18" s="6" t="str">
        <f t="shared" si="58"/>
        <v/>
      </c>
      <c r="AV18" s="55"/>
      <c r="AW18" s="6" t="str">
        <f t="shared" si="59"/>
        <v/>
      </c>
      <c r="AX18" s="55"/>
      <c r="AY18" s="55"/>
      <c r="AZ18" s="7">
        <f t="shared" si="60"/>
        <v>2</v>
      </c>
      <c r="BA18" s="6">
        <f t="shared" si="61"/>
        <v>28</v>
      </c>
      <c r="BB18" s="8">
        <f t="shared" si="62"/>
        <v>1</v>
      </c>
      <c r="BC18" s="6">
        <f t="shared" si="63"/>
        <v>14</v>
      </c>
      <c r="BD18" s="8">
        <f t="shared" si="64"/>
        <v>4</v>
      </c>
      <c r="BE18" s="9">
        <f t="shared" si="65"/>
        <v>3</v>
      </c>
      <c r="BF18" s="245" t="s">
        <v>188</v>
      </c>
      <c r="BG18" s="310" t="s">
        <v>192</v>
      </c>
    </row>
    <row r="19" spans="1:59" s="286" customFormat="1" ht="15.75" customHeight="1" x14ac:dyDescent="0.25">
      <c r="A19" s="50" t="s">
        <v>158</v>
      </c>
      <c r="B19" s="51" t="s">
        <v>31</v>
      </c>
      <c r="C19" s="52" t="s">
        <v>159</v>
      </c>
      <c r="D19" s="102"/>
      <c r="E19" s="6" t="str">
        <f t="shared" si="44"/>
        <v/>
      </c>
      <c r="F19" s="102"/>
      <c r="G19" s="6" t="str">
        <f t="shared" si="45"/>
        <v/>
      </c>
      <c r="H19" s="102"/>
      <c r="I19" s="103"/>
      <c r="J19" s="56"/>
      <c r="K19" s="6" t="str">
        <f t="shared" si="46"/>
        <v/>
      </c>
      <c r="L19" s="55"/>
      <c r="M19" s="6" t="str">
        <f t="shared" si="47"/>
        <v/>
      </c>
      <c r="N19" s="55"/>
      <c r="O19" s="59"/>
      <c r="P19" s="55"/>
      <c r="Q19" s="6" t="str">
        <f t="shared" si="48"/>
        <v/>
      </c>
      <c r="R19" s="55"/>
      <c r="S19" s="6" t="str">
        <f t="shared" si="49"/>
        <v/>
      </c>
      <c r="T19" s="55"/>
      <c r="U19" s="58"/>
      <c r="V19" s="56"/>
      <c r="W19" s="6" t="str">
        <f t="shared" si="50"/>
        <v/>
      </c>
      <c r="X19" s="55"/>
      <c r="Y19" s="6" t="str">
        <f t="shared" si="51"/>
        <v/>
      </c>
      <c r="Z19" s="55"/>
      <c r="AA19" s="59"/>
      <c r="AB19" s="102"/>
      <c r="AC19" s="6" t="str">
        <f t="shared" si="52"/>
        <v/>
      </c>
      <c r="AD19" s="102"/>
      <c r="AE19" s="6" t="str">
        <f t="shared" si="53"/>
        <v/>
      </c>
      <c r="AF19" s="102"/>
      <c r="AG19" s="103"/>
      <c r="AH19" s="56">
        <v>1</v>
      </c>
      <c r="AI19" s="6">
        <f t="shared" si="54"/>
        <v>14</v>
      </c>
      <c r="AJ19" s="55">
        <v>1</v>
      </c>
      <c r="AK19" s="6">
        <f t="shared" si="55"/>
        <v>14</v>
      </c>
      <c r="AL19" s="55">
        <v>2</v>
      </c>
      <c r="AM19" s="59" t="s">
        <v>15</v>
      </c>
      <c r="AN19" s="56"/>
      <c r="AO19" s="6" t="str">
        <f t="shared" si="56"/>
        <v/>
      </c>
      <c r="AP19" s="57"/>
      <c r="AQ19" s="6" t="str">
        <f t="shared" si="57"/>
        <v/>
      </c>
      <c r="AR19" s="57"/>
      <c r="AS19" s="60"/>
      <c r="AT19" s="55"/>
      <c r="AU19" s="6" t="str">
        <f t="shared" si="58"/>
        <v/>
      </c>
      <c r="AV19" s="55"/>
      <c r="AW19" s="6" t="str">
        <f t="shared" si="59"/>
        <v/>
      </c>
      <c r="AX19" s="55"/>
      <c r="AY19" s="55"/>
      <c r="AZ19" s="7">
        <f t="shared" si="60"/>
        <v>1</v>
      </c>
      <c r="BA19" s="6">
        <f t="shared" si="61"/>
        <v>14</v>
      </c>
      <c r="BB19" s="8">
        <f t="shared" si="62"/>
        <v>1</v>
      </c>
      <c r="BC19" s="6">
        <f t="shared" si="63"/>
        <v>14</v>
      </c>
      <c r="BD19" s="8">
        <f t="shared" si="64"/>
        <v>2</v>
      </c>
      <c r="BE19" s="9">
        <f t="shared" si="65"/>
        <v>2</v>
      </c>
      <c r="BF19" s="245" t="s">
        <v>188</v>
      </c>
      <c r="BG19" s="310" t="s">
        <v>192</v>
      </c>
    </row>
    <row r="20" spans="1:59" s="286" customFormat="1" ht="15.75" customHeight="1" x14ac:dyDescent="0.25">
      <c r="A20" s="50" t="s">
        <v>160</v>
      </c>
      <c r="B20" s="51" t="s">
        <v>31</v>
      </c>
      <c r="C20" s="52" t="s">
        <v>332</v>
      </c>
      <c r="D20" s="102"/>
      <c r="E20" s="6" t="str">
        <f t="shared" si="44"/>
        <v/>
      </c>
      <c r="F20" s="102"/>
      <c r="G20" s="6" t="str">
        <f t="shared" si="45"/>
        <v/>
      </c>
      <c r="H20" s="102"/>
      <c r="I20" s="103"/>
      <c r="J20" s="56"/>
      <c r="K20" s="6" t="str">
        <f t="shared" si="46"/>
        <v/>
      </c>
      <c r="L20" s="55"/>
      <c r="M20" s="6" t="str">
        <f t="shared" si="47"/>
        <v/>
      </c>
      <c r="N20" s="55"/>
      <c r="O20" s="59"/>
      <c r="P20" s="55"/>
      <c r="Q20" s="6" t="str">
        <f t="shared" si="48"/>
        <v/>
      </c>
      <c r="R20" s="55"/>
      <c r="S20" s="6" t="str">
        <f t="shared" si="49"/>
        <v/>
      </c>
      <c r="T20" s="55"/>
      <c r="U20" s="58"/>
      <c r="V20" s="56"/>
      <c r="W20" s="6" t="str">
        <f t="shared" si="50"/>
        <v/>
      </c>
      <c r="X20" s="55"/>
      <c r="Y20" s="6" t="str">
        <f t="shared" si="51"/>
        <v/>
      </c>
      <c r="Z20" s="55"/>
      <c r="AA20" s="59"/>
      <c r="AB20" s="102"/>
      <c r="AC20" s="6" t="str">
        <f t="shared" si="52"/>
        <v/>
      </c>
      <c r="AD20" s="102"/>
      <c r="AE20" s="6" t="str">
        <f t="shared" si="53"/>
        <v/>
      </c>
      <c r="AF20" s="102"/>
      <c r="AG20" s="103"/>
      <c r="AH20" s="56">
        <v>1</v>
      </c>
      <c r="AI20" s="6">
        <f t="shared" si="54"/>
        <v>14</v>
      </c>
      <c r="AJ20" s="55">
        <v>2</v>
      </c>
      <c r="AK20" s="6">
        <f t="shared" si="55"/>
        <v>28</v>
      </c>
      <c r="AL20" s="55">
        <v>4</v>
      </c>
      <c r="AM20" s="103" t="s">
        <v>75</v>
      </c>
      <c r="AN20" s="56"/>
      <c r="AO20" s="6" t="str">
        <f t="shared" si="56"/>
        <v/>
      </c>
      <c r="AP20" s="57"/>
      <c r="AQ20" s="6" t="str">
        <f t="shared" si="57"/>
        <v/>
      </c>
      <c r="AR20" s="57"/>
      <c r="AS20" s="60"/>
      <c r="AT20" s="55"/>
      <c r="AU20" s="6" t="str">
        <f t="shared" si="58"/>
        <v/>
      </c>
      <c r="AV20" s="55"/>
      <c r="AW20" s="6" t="str">
        <f t="shared" si="59"/>
        <v/>
      </c>
      <c r="AX20" s="55"/>
      <c r="AY20" s="55"/>
      <c r="AZ20" s="7">
        <f t="shared" si="60"/>
        <v>1</v>
      </c>
      <c r="BA20" s="6">
        <f t="shared" si="61"/>
        <v>14</v>
      </c>
      <c r="BB20" s="8">
        <f t="shared" si="62"/>
        <v>2</v>
      </c>
      <c r="BC20" s="6">
        <f t="shared" si="63"/>
        <v>28</v>
      </c>
      <c r="BD20" s="8">
        <f t="shared" si="64"/>
        <v>4</v>
      </c>
      <c r="BE20" s="9">
        <f t="shared" si="65"/>
        <v>3</v>
      </c>
      <c r="BF20" s="245" t="s">
        <v>188</v>
      </c>
      <c r="BG20" s="367" t="s">
        <v>202</v>
      </c>
    </row>
    <row r="21" spans="1:59" s="286" customFormat="1" ht="15.75" customHeight="1" x14ac:dyDescent="0.25">
      <c r="A21" s="358" t="s">
        <v>423</v>
      </c>
      <c r="B21" s="51" t="s">
        <v>31</v>
      </c>
      <c r="C21" s="52" t="s">
        <v>396</v>
      </c>
      <c r="D21" s="102"/>
      <c r="E21" s="6"/>
      <c r="F21" s="102"/>
      <c r="G21" s="6"/>
      <c r="H21" s="102"/>
      <c r="I21" s="103"/>
      <c r="J21" s="56"/>
      <c r="K21" s="6"/>
      <c r="L21" s="55"/>
      <c r="M21" s="6"/>
      <c r="N21" s="55"/>
      <c r="O21" s="59"/>
      <c r="P21" s="55"/>
      <c r="Q21" s="6"/>
      <c r="R21" s="55"/>
      <c r="S21" s="6"/>
      <c r="T21" s="55"/>
      <c r="U21" s="58"/>
      <c r="V21" s="56"/>
      <c r="W21" s="6"/>
      <c r="X21" s="55"/>
      <c r="Y21" s="6"/>
      <c r="Z21" s="55"/>
      <c r="AA21" s="59"/>
      <c r="AB21" s="102"/>
      <c r="AC21" s="6"/>
      <c r="AD21" s="102"/>
      <c r="AE21" s="6" t="str">
        <f t="shared" si="53"/>
        <v/>
      </c>
      <c r="AF21" s="102"/>
      <c r="AG21" s="103"/>
      <c r="AH21" s="56"/>
      <c r="AI21" s="6"/>
      <c r="AJ21" s="102">
        <v>2</v>
      </c>
      <c r="AK21" s="6">
        <f t="shared" si="55"/>
        <v>28</v>
      </c>
      <c r="AL21" s="102">
        <v>2</v>
      </c>
      <c r="AM21" s="103" t="s">
        <v>92</v>
      </c>
      <c r="AN21" s="56"/>
      <c r="AO21" s="6"/>
      <c r="AP21" s="57"/>
      <c r="AQ21" s="6"/>
      <c r="AR21" s="57"/>
      <c r="AS21" s="60"/>
      <c r="AT21" s="55"/>
      <c r="AU21" s="6"/>
      <c r="AV21" s="55"/>
      <c r="AW21" s="6"/>
      <c r="AX21" s="55"/>
      <c r="AY21" s="55"/>
      <c r="AZ21" s="7" t="str">
        <f t="shared" si="60"/>
        <v/>
      </c>
      <c r="BA21" s="6" t="str">
        <f t="shared" si="61"/>
        <v/>
      </c>
      <c r="BB21" s="8">
        <f t="shared" si="62"/>
        <v>2</v>
      </c>
      <c r="BC21" s="6">
        <f t="shared" si="63"/>
        <v>28</v>
      </c>
      <c r="BD21" s="8">
        <f t="shared" si="64"/>
        <v>2</v>
      </c>
      <c r="BE21" s="9">
        <f t="shared" si="65"/>
        <v>2</v>
      </c>
      <c r="BF21" s="310" t="s">
        <v>188</v>
      </c>
      <c r="BG21" s="310" t="s">
        <v>201</v>
      </c>
    </row>
    <row r="22" spans="1:59" s="286" customFormat="1" ht="15.75" customHeight="1" x14ac:dyDescent="0.25">
      <c r="A22" s="358" t="s">
        <v>424</v>
      </c>
      <c r="B22" s="51" t="s">
        <v>31</v>
      </c>
      <c r="C22" s="52" t="s">
        <v>397</v>
      </c>
      <c r="D22" s="102"/>
      <c r="E22" s="6"/>
      <c r="F22" s="102"/>
      <c r="G22" s="6"/>
      <c r="H22" s="102"/>
      <c r="I22" s="103"/>
      <c r="J22" s="56"/>
      <c r="K22" s="6"/>
      <c r="L22" s="55"/>
      <c r="M22" s="6"/>
      <c r="N22" s="55"/>
      <c r="O22" s="59"/>
      <c r="P22" s="55"/>
      <c r="Q22" s="6"/>
      <c r="R22" s="55"/>
      <c r="S22" s="6"/>
      <c r="T22" s="55"/>
      <c r="U22" s="58"/>
      <c r="V22" s="56"/>
      <c r="W22" s="6"/>
      <c r="X22" s="55"/>
      <c r="Y22" s="6"/>
      <c r="Z22" s="55"/>
      <c r="AA22" s="59"/>
      <c r="AB22" s="102"/>
      <c r="AC22" s="6"/>
      <c r="AD22" s="102"/>
      <c r="AE22" s="6"/>
      <c r="AF22" s="102"/>
      <c r="AG22" s="103"/>
      <c r="AH22" s="56"/>
      <c r="AI22" s="6"/>
      <c r="AJ22" s="102"/>
      <c r="AK22" s="6"/>
      <c r="AL22" s="102"/>
      <c r="AM22" s="103"/>
      <c r="AN22" s="56"/>
      <c r="AO22" s="6"/>
      <c r="AP22" s="102">
        <v>2</v>
      </c>
      <c r="AQ22" s="6">
        <f t="shared" ref="AQ22" si="66">IF(AP22*14=0,"",AP22*14)</f>
        <v>28</v>
      </c>
      <c r="AR22" s="102">
        <v>2</v>
      </c>
      <c r="AS22" s="103" t="s">
        <v>92</v>
      </c>
      <c r="AT22" s="55"/>
      <c r="AU22" s="6"/>
      <c r="AV22" s="55"/>
      <c r="AW22" s="6"/>
      <c r="AX22" s="55"/>
      <c r="AY22" s="55"/>
      <c r="AZ22" s="7" t="str">
        <f t="shared" si="60"/>
        <v/>
      </c>
      <c r="BA22" s="6" t="str">
        <f t="shared" si="61"/>
        <v/>
      </c>
      <c r="BB22" s="8">
        <f t="shared" si="62"/>
        <v>2</v>
      </c>
      <c r="BC22" s="6">
        <f t="shared" si="63"/>
        <v>28</v>
      </c>
      <c r="BD22" s="8">
        <f t="shared" si="64"/>
        <v>2</v>
      </c>
      <c r="BE22" s="9">
        <f t="shared" si="65"/>
        <v>2</v>
      </c>
      <c r="BF22" s="310" t="s">
        <v>188</v>
      </c>
      <c r="BG22" s="310" t="s">
        <v>201</v>
      </c>
    </row>
    <row r="23" spans="1:59" s="287" customFormat="1" ht="15.75" customHeight="1" x14ac:dyDescent="0.25">
      <c r="A23" s="358" t="s">
        <v>422</v>
      </c>
      <c r="B23" s="51" t="s">
        <v>31</v>
      </c>
      <c r="C23" s="52" t="s">
        <v>161</v>
      </c>
      <c r="D23" s="102"/>
      <c r="E23" s="6" t="str">
        <f t="shared" si="44"/>
        <v/>
      </c>
      <c r="F23" s="102"/>
      <c r="G23" s="6" t="str">
        <f t="shared" si="45"/>
        <v/>
      </c>
      <c r="H23" s="102"/>
      <c r="I23" s="103"/>
      <c r="J23" s="56"/>
      <c r="K23" s="6" t="str">
        <f t="shared" si="46"/>
        <v/>
      </c>
      <c r="L23" s="55"/>
      <c r="M23" s="6" t="str">
        <f t="shared" si="47"/>
        <v/>
      </c>
      <c r="N23" s="55"/>
      <c r="O23" s="59"/>
      <c r="P23" s="55"/>
      <c r="Q23" s="6" t="str">
        <f t="shared" si="48"/>
        <v/>
      </c>
      <c r="R23" s="55"/>
      <c r="S23" s="6" t="str">
        <f t="shared" si="49"/>
        <v/>
      </c>
      <c r="T23" s="55"/>
      <c r="U23" s="58"/>
      <c r="V23" s="56"/>
      <c r="W23" s="6" t="str">
        <f t="shared" si="50"/>
        <v/>
      </c>
      <c r="X23" s="55"/>
      <c r="Y23" s="6" t="str">
        <f t="shared" si="51"/>
        <v/>
      </c>
      <c r="Z23" s="55"/>
      <c r="AA23" s="59"/>
      <c r="AB23" s="102"/>
      <c r="AC23" s="6" t="str">
        <f t="shared" si="52"/>
        <v/>
      </c>
      <c r="AD23" s="102"/>
      <c r="AE23" s="6" t="str">
        <f t="shared" si="53"/>
        <v/>
      </c>
      <c r="AF23" s="102"/>
      <c r="AG23" s="103"/>
      <c r="AH23" s="56"/>
      <c r="AI23" s="6" t="str">
        <f t="shared" si="54"/>
        <v/>
      </c>
      <c r="AJ23" s="55"/>
      <c r="AK23" s="6" t="str">
        <f t="shared" si="55"/>
        <v/>
      </c>
      <c r="AL23" s="55"/>
      <c r="AM23" s="103"/>
      <c r="AN23" s="56">
        <v>2</v>
      </c>
      <c r="AO23" s="6">
        <f t="shared" si="56"/>
        <v>28</v>
      </c>
      <c r="AP23" s="57">
        <v>3</v>
      </c>
      <c r="AQ23" s="6">
        <f t="shared" si="57"/>
        <v>42</v>
      </c>
      <c r="AR23" s="57">
        <v>6</v>
      </c>
      <c r="AS23" s="60" t="s">
        <v>75</v>
      </c>
      <c r="AT23" s="55"/>
      <c r="AU23" s="6" t="str">
        <f t="shared" si="58"/>
        <v/>
      </c>
      <c r="AV23" s="55"/>
      <c r="AW23" s="6" t="str">
        <f t="shared" si="59"/>
        <v/>
      </c>
      <c r="AX23" s="55"/>
      <c r="AY23" s="55"/>
      <c r="AZ23" s="7">
        <f>IF(D23+J23+P23+V23+AB23+AH23+AN23+AT23=0,"",D23+J23+P23+V23+AB23+AH23+AN23+AT23)</f>
        <v>2</v>
      </c>
      <c r="BA23" s="6">
        <f t="shared" si="61"/>
        <v>28</v>
      </c>
      <c r="BB23" s="8">
        <f t="shared" si="62"/>
        <v>3</v>
      </c>
      <c r="BC23" s="6">
        <f t="shared" si="63"/>
        <v>42</v>
      </c>
      <c r="BD23" s="8">
        <f t="shared" si="64"/>
        <v>6</v>
      </c>
      <c r="BE23" s="9">
        <f t="shared" si="65"/>
        <v>5</v>
      </c>
      <c r="BF23" s="245" t="s">
        <v>188</v>
      </c>
      <c r="BG23" s="310" t="s">
        <v>195</v>
      </c>
    </row>
    <row r="24" spans="1:59" s="286" customFormat="1" ht="15.75" customHeight="1" x14ac:dyDescent="0.25">
      <c r="A24" s="50" t="s">
        <v>165</v>
      </c>
      <c r="B24" s="51" t="s">
        <v>31</v>
      </c>
      <c r="C24" s="52" t="s">
        <v>166</v>
      </c>
      <c r="D24" s="102"/>
      <c r="E24" s="6" t="str">
        <f t="shared" si="44"/>
        <v/>
      </c>
      <c r="F24" s="102"/>
      <c r="G24" s="6" t="str">
        <f t="shared" si="45"/>
        <v/>
      </c>
      <c r="H24" s="102"/>
      <c r="I24" s="103"/>
      <c r="J24" s="56"/>
      <c r="K24" s="6" t="str">
        <f t="shared" si="46"/>
        <v/>
      </c>
      <c r="L24" s="55"/>
      <c r="M24" s="6" t="str">
        <f t="shared" si="47"/>
        <v/>
      </c>
      <c r="N24" s="55"/>
      <c r="O24" s="59"/>
      <c r="P24" s="55"/>
      <c r="Q24" s="6" t="str">
        <f t="shared" si="48"/>
        <v/>
      </c>
      <c r="R24" s="55"/>
      <c r="S24" s="6" t="str">
        <f t="shared" si="49"/>
        <v/>
      </c>
      <c r="T24" s="55"/>
      <c r="U24" s="58"/>
      <c r="V24" s="56"/>
      <c r="W24" s="6" t="str">
        <f t="shared" si="50"/>
        <v/>
      </c>
      <c r="X24" s="55"/>
      <c r="Y24" s="6" t="str">
        <f t="shared" si="51"/>
        <v/>
      </c>
      <c r="Z24" s="55"/>
      <c r="AA24" s="59"/>
      <c r="AB24" s="102"/>
      <c r="AC24" s="6" t="str">
        <f t="shared" si="52"/>
        <v/>
      </c>
      <c r="AD24" s="102"/>
      <c r="AE24" s="6" t="str">
        <f t="shared" si="53"/>
        <v/>
      </c>
      <c r="AF24" s="102"/>
      <c r="AG24" s="103"/>
      <c r="AH24" s="56"/>
      <c r="AI24" s="6" t="str">
        <f t="shared" si="54"/>
        <v/>
      </c>
      <c r="AJ24" s="55"/>
      <c r="AK24" s="6" t="str">
        <f t="shared" si="55"/>
        <v/>
      </c>
      <c r="AL24" s="55"/>
      <c r="AM24" s="103"/>
      <c r="AN24" s="56">
        <v>2</v>
      </c>
      <c r="AO24" s="6">
        <f t="shared" si="56"/>
        <v>28</v>
      </c>
      <c r="AP24" s="57">
        <v>2</v>
      </c>
      <c r="AQ24" s="6">
        <f t="shared" si="57"/>
        <v>28</v>
      </c>
      <c r="AR24" s="57">
        <v>4</v>
      </c>
      <c r="AS24" s="60" t="s">
        <v>75</v>
      </c>
      <c r="AT24" s="55"/>
      <c r="AU24" s="6" t="str">
        <f t="shared" si="58"/>
        <v/>
      </c>
      <c r="AV24" s="55"/>
      <c r="AW24" s="6" t="str">
        <f t="shared" si="59"/>
        <v/>
      </c>
      <c r="AX24" s="55"/>
      <c r="AY24" s="55"/>
      <c r="AZ24" s="7">
        <f t="shared" si="60"/>
        <v>2</v>
      </c>
      <c r="BA24" s="6">
        <f t="shared" si="61"/>
        <v>28</v>
      </c>
      <c r="BB24" s="8">
        <f t="shared" si="62"/>
        <v>2</v>
      </c>
      <c r="BC24" s="6">
        <f t="shared" si="63"/>
        <v>28</v>
      </c>
      <c r="BD24" s="8">
        <f t="shared" si="64"/>
        <v>4</v>
      </c>
      <c r="BE24" s="9">
        <f t="shared" si="65"/>
        <v>4</v>
      </c>
      <c r="BF24" s="245" t="s">
        <v>188</v>
      </c>
      <c r="BG24" s="310" t="s">
        <v>196</v>
      </c>
    </row>
    <row r="25" spans="1:59" s="286" customFormat="1" ht="15.75" customHeight="1" x14ac:dyDescent="0.25">
      <c r="A25" s="358" t="s">
        <v>425</v>
      </c>
      <c r="B25" s="51" t="s">
        <v>31</v>
      </c>
      <c r="C25" s="52" t="s">
        <v>163</v>
      </c>
      <c r="D25" s="102"/>
      <c r="E25" s="6" t="str">
        <f t="shared" si="44"/>
        <v/>
      </c>
      <c r="F25" s="102"/>
      <c r="G25" s="6" t="str">
        <f t="shared" si="45"/>
        <v/>
      </c>
      <c r="H25" s="102"/>
      <c r="I25" s="103"/>
      <c r="J25" s="56"/>
      <c r="K25" s="6" t="str">
        <f t="shared" si="46"/>
        <v/>
      </c>
      <c r="L25" s="55"/>
      <c r="M25" s="6" t="str">
        <f t="shared" si="47"/>
        <v/>
      </c>
      <c r="N25" s="55"/>
      <c r="O25" s="59"/>
      <c r="P25" s="55"/>
      <c r="Q25" s="6" t="str">
        <f t="shared" si="48"/>
        <v/>
      </c>
      <c r="R25" s="55"/>
      <c r="S25" s="6" t="str">
        <f t="shared" si="49"/>
        <v/>
      </c>
      <c r="T25" s="55"/>
      <c r="U25" s="58"/>
      <c r="V25" s="56"/>
      <c r="W25" s="6" t="str">
        <f t="shared" si="50"/>
        <v/>
      </c>
      <c r="X25" s="55"/>
      <c r="Y25" s="6" t="str">
        <f t="shared" si="51"/>
        <v/>
      </c>
      <c r="Z25" s="55"/>
      <c r="AA25" s="59"/>
      <c r="AB25" s="102"/>
      <c r="AC25" s="6" t="str">
        <f t="shared" si="52"/>
        <v/>
      </c>
      <c r="AD25" s="102"/>
      <c r="AE25" s="6" t="str">
        <f t="shared" si="53"/>
        <v/>
      </c>
      <c r="AF25" s="102"/>
      <c r="AG25" s="103"/>
      <c r="AH25" s="56"/>
      <c r="AI25" s="6" t="str">
        <f t="shared" si="54"/>
        <v/>
      </c>
      <c r="AJ25" s="55"/>
      <c r="AK25" s="6" t="str">
        <f t="shared" si="55"/>
        <v/>
      </c>
      <c r="AL25" s="55"/>
      <c r="AM25" s="59"/>
      <c r="AN25" s="56">
        <v>2</v>
      </c>
      <c r="AO25" s="6">
        <f t="shared" si="56"/>
        <v>28</v>
      </c>
      <c r="AP25" s="55">
        <v>3</v>
      </c>
      <c r="AQ25" s="6">
        <f t="shared" si="57"/>
        <v>42</v>
      </c>
      <c r="AR25" s="55">
        <v>6</v>
      </c>
      <c r="AS25" s="235" t="s">
        <v>91</v>
      </c>
      <c r="AT25" s="56"/>
      <c r="AU25" s="6" t="str">
        <f t="shared" si="58"/>
        <v/>
      </c>
      <c r="AV25" s="55"/>
      <c r="AW25" s="6" t="str">
        <f t="shared" si="59"/>
        <v/>
      </c>
      <c r="AX25" s="55"/>
      <c r="AY25" s="55"/>
      <c r="AZ25" s="7">
        <f t="shared" si="60"/>
        <v>2</v>
      </c>
      <c r="BA25" s="6">
        <f t="shared" si="61"/>
        <v>28</v>
      </c>
      <c r="BB25" s="8">
        <f t="shared" si="62"/>
        <v>3</v>
      </c>
      <c r="BC25" s="6">
        <f t="shared" si="63"/>
        <v>42</v>
      </c>
      <c r="BD25" s="8">
        <f t="shared" si="64"/>
        <v>6</v>
      </c>
      <c r="BE25" s="9">
        <f t="shared" si="65"/>
        <v>5</v>
      </c>
      <c r="BF25" s="245" t="s">
        <v>188</v>
      </c>
      <c r="BG25" s="310" t="s">
        <v>200</v>
      </c>
    </row>
    <row r="26" spans="1:59" s="286" customFormat="1" ht="15.75" customHeight="1" x14ac:dyDescent="0.25">
      <c r="A26" s="358" t="s">
        <v>426</v>
      </c>
      <c r="B26" s="51" t="s">
        <v>31</v>
      </c>
      <c r="C26" s="52" t="s">
        <v>164</v>
      </c>
      <c r="D26" s="102"/>
      <c r="E26" s="6" t="str">
        <f t="shared" si="44"/>
        <v/>
      </c>
      <c r="F26" s="102"/>
      <c r="G26" s="6" t="str">
        <f t="shared" si="45"/>
        <v/>
      </c>
      <c r="H26" s="102"/>
      <c r="I26" s="103"/>
      <c r="J26" s="56"/>
      <c r="K26" s="6" t="str">
        <f t="shared" si="46"/>
        <v/>
      </c>
      <c r="L26" s="55"/>
      <c r="M26" s="6" t="str">
        <f t="shared" si="47"/>
        <v/>
      </c>
      <c r="N26" s="55"/>
      <c r="O26" s="59"/>
      <c r="P26" s="55"/>
      <c r="Q26" s="6" t="str">
        <f t="shared" si="48"/>
        <v/>
      </c>
      <c r="R26" s="55"/>
      <c r="S26" s="6" t="str">
        <f t="shared" si="49"/>
        <v/>
      </c>
      <c r="T26" s="55"/>
      <c r="U26" s="58"/>
      <c r="V26" s="56"/>
      <c r="W26" s="6" t="str">
        <f t="shared" si="50"/>
        <v/>
      </c>
      <c r="X26" s="55"/>
      <c r="Y26" s="6" t="str">
        <f t="shared" si="51"/>
        <v/>
      </c>
      <c r="Z26" s="55"/>
      <c r="AA26" s="59"/>
      <c r="AB26" s="102"/>
      <c r="AC26" s="6" t="str">
        <f t="shared" si="52"/>
        <v/>
      </c>
      <c r="AD26" s="102"/>
      <c r="AE26" s="6" t="str">
        <f t="shared" si="53"/>
        <v/>
      </c>
      <c r="AF26" s="102"/>
      <c r="AG26" s="103"/>
      <c r="AH26" s="56"/>
      <c r="AI26" s="6" t="str">
        <f t="shared" si="54"/>
        <v/>
      </c>
      <c r="AJ26" s="55"/>
      <c r="AK26" s="6" t="str">
        <f t="shared" si="55"/>
        <v/>
      </c>
      <c r="AL26" s="55"/>
      <c r="AM26" s="59"/>
      <c r="AN26" s="56">
        <v>2</v>
      </c>
      <c r="AO26" s="6">
        <f t="shared" si="56"/>
        <v>28</v>
      </c>
      <c r="AP26" s="55">
        <v>3</v>
      </c>
      <c r="AQ26" s="6">
        <f t="shared" si="57"/>
        <v>42</v>
      </c>
      <c r="AR26" s="55">
        <v>6</v>
      </c>
      <c r="AS26" s="59" t="s">
        <v>84</v>
      </c>
      <c r="AT26" s="55"/>
      <c r="AU26" s="6" t="str">
        <f t="shared" si="58"/>
        <v/>
      </c>
      <c r="AV26" s="55"/>
      <c r="AW26" s="6" t="str">
        <f t="shared" si="59"/>
        <v/>
      </c>
      <c r="AX26" s="55"/>
      <c r="AY26" s="55"/>
      <c r="AZ26" s="7">
        <f t="shared" si="60"/>
        <v>2</v>
      </c>
      <c r="BA26" s="6">
        <f t="shared" si="61"/>
        <v>28</v>
      </c>
      <c r="BB26" s="8">
        <f t="shared" si="62"/>
        <v>3</v>
      </c>
      <c r="BC26" s="6">
        <f t="shared" si="63"/>
        <v>42</v>
      </c>
      <c r="BD26" s="8">
        <f t="shared" si="64"/>
        <v>6</v>
      </c>
      <c r="BE26" s="9">
        <f t="shared" si="65"/>
        <v>5</v>
      </c>
      <c r="BF26" s="245" t="s">
        <v>188</v>
      </c>
      <c r="BG26" s="310" t="s">
        <v>195</v>
      </c>
    </row>
    <row r="27" spans="1:59" s="286" customFormat="1" x14ac:dyDescent="0.25">
      <c r="A27" s="358" t="s">
        <v>427</v>
      </c>
      <c r="B27" s="51" t="s">
        <v>31</v>
      </c>
      <c r="C27" s="52" t="s">
        <v>162</v>
      </c>
      <c r="D27" s="102"/>
      <c r="E27" s="6" t="str">
        <f t="shared" si="44"/>
        <v/>
      </c>
      <c r="F27" s="102"/>
      <c r="G27" s="6" t="str">
        <f t="shared" si="45"/>
        <v/>
      </c>
      <c r="H27" s="102"/>
      <c r="I27" s="103"/>
      <c r="J27" s="56"/>
      <c r="K27" s="6" t="str">
        <f t="shared" si="46"/>
        <v/>
      </c>
      <c r="L27" s="55"/>
      <c r="M27" s="6" t="str">
        <f t="shared" si="47"/>
        <v/>
      </c>
      <c r="N27" s="55"/>
      <c r="O27" s="59"/>
      <c r="P27" s="55"/>
      <c r="Q27" s="6" t="str">
        <f t="shared" si="48"/>
        <v/>
      </c>
      <c r="R27" s="55"/>
      <c r="S27" s="6" t="str">
        <f t="shared" si="49"/>
        <v/>
      </c>
      <c r="T27" s="55"/>
      <c r="U27" s="58"/>
      <c r="V27" s="56"/>
      <c r="W27" s="6" t="str">
        <f t="shared" si="50"/>
        <v/>
      </c>
      <c r="X27" s="55"/>
      <c r="Y27" s="6" t="str">
        <f t="shared" si="51"/>
        <v/>
      </c>
      <c r="Z27" s="55"/>
      <c r="AA27" s="59"/>
      <c r="AB27" s="102"/>
      <c r="AC27" s="6" t="str">
        <f t="shared" si="52"/>
        <v/>
      </c>
      <c r="AD27" s="102"/>
      <c r="AE27" s="6" t="str">
        <f t="shared" si="53"/>
        <v/>
      </c>
      <c r="AF27" s="102"/>
      <c r="AG27" s="103"/>
      <c r="AH27" s="56"/>
      <c r="AI27" s="6" t="str">
        <f t="shared" si="54"/>
        <v/>
      </c>
      <c r="AJ27" s="55"/>
      <c r="AK27" s="6" t="str">
        <f t="shared" si="55"/>
        <v/>
      </c>
      <c r="AL27" s="55"/>
      <c r="AM27" s="59"/>
      <c r="AN27" s="56"/>
      <c r="AO27" s="6" t="str">
        <f t="shared" si="56"/>
        <v/>
      </c>
      <c r="AP27" s="55"/>
      <c r="AQ27" s="6" t="str">
        <f t="shared" si="57"/>
        <v/>
      </c>
      <c r="AR27" s="55"/>
      <c r="AS27" s="59"/>
      <c r="AT27" s="55">
        <v>2</v>
      </c>
      <c r="AU27" s="6">
        <f t="shared" si="58"/>
        <v>28</v>
      </c>
      <c r="AV27" s="55">
        <v>3</v>
      </c>
      <c r="AW27" s="6">
        <f t="shared" si="59"/>
        <v>42</v>
      </c>
      <c r="AX27" s="55">
        <v>6</v>
      </c>
      <c r="AY27" s="55" t="s">
        <v>91</v>
      </c>
      <c r="AZ27" s="236">
        <f t="shared" si="60"/>
        <v>2</v>
      </c>
      <c r="BA27" s="6">
        <f t="shared" si="61"/>
        <v>28</v>
      </c>
      <c r="BB27" s="237">
        <f t="shared" si="62"/>
        <v>3</v>
      </c>
      <c r="BC27" s="6">
        <f t="shared" si="63"/>
        <v>42</v>
      </c>
      <c r="BD27" s="237">
        <f t="shared" si="64"/>
        <v>6</v>
      </c>
      <c r="BE27" s="9">
        <f t="shared" si="65"/>
        <v>5</v>
      </c>
      <c r="BF27" s="245" t="s">
        <v>188</v>
      </c>
      <c r="BG27" s="310" t="s">
        <v>200</v>
      </c>
    </row>
    <row r="28" spans="1:59" s="286" customFormat="1" x14ac:dyDescent="0.25">
      <c r="A28" s="358" t="s">
        <v>428</v>
      </c>
      <c r="B28" s="51" t="s">
        <v>31</v>
      </c>
      <c r="C28" s="52" t="s">
        <v>167</v>
      </c>
      <c r="D28" s="102"/>
      <c r="E28" s="6" t="str">
        <f t="shared" si="44"/>
        <v/>
      </c>
      <c r="F28" s="102"/>
      <c r="G28" s="6" t="str">
        <f t="shared" si="45"/>
        <v/>
      </c>
      <c r="H28" s="102"/>
      <c r="I28" s="103"/>
      <c r="J28" s="56"/>
      <c r="K28" s="6" t="str">
        <f t="shared" si="46"/>
        <v/>
      </c>
      <c r="L28" s="55"/>
      <c r="M28" s="6" t="str">
        <f t="shared" si="47"/>
        <v/>
      </c>
      <c r="N28" s="55"/>
      <c r="O28" s="59"/>
      <c r="P28" s="55"/>
      <c r="Q28" s="6" t="str">
        <f t="shared" si="48"/>
        <v/>
      </c>
      <c r="R28" s="55"/>
      <c r="S28" s="6" t="str">
        <f t="shared" si="49"/>
        <v/>
      </c>
      <c r="T28" s="55"/>
      <c r="U28" s="58"/>
      <c r="V28" s="56"/>
      <c r="W28" s="6" t="str">
        <f t="shared" si="50"/>
        <v/>
      </c>
      <c r="X28" s="55"/>
      <c r="Y28" s="6" t="str">
        <f t="shared" si="51"/>
        <v/>
      </c>
      <c r="Z28" s="55"/>
      <c r="AA28" s="59"/>
      <c r="AB28" s="102"/>
      <c r="AC28" s="6" t="str">
        <f t="shared" si="52"/>
        <v/>
      </c>
      <c r="AD28" s="102"/>
      <c r="AE28" s="6" t="str">
        <f t="shared" si="53"/>
        <v/>
      </c>
      <c r="AF28" s="102"/>
      <c r="AG28" s="103"/>
      <c r="AH28" s="56"/>
      <c r="AI28" s="6" t="str">
        <f t="shared" si="54"/>
        <v/>
      </c>
      <c r="AJ28" s="55"/>
      <c r="AK28" s="6" t="str">
        <f t="shared" si="55"/>
        <v/>
      </c>
      <c r="AL28" s="55"/>
      <c r="AM28" s="59"/>
      <c r="AN28" s="56"/>
      <c r="AO28" s="6" t="str">
        <f t="shared" si="56"/>
        <v/>
      </c>
      <c r="AP28" s="55"/>
      <c r="AQ28" s="6" t="str">
        <f t="shared" si="57"/>
        <v/>
      </c>
      <c r="AR28" s="55"/>
      <c r="AS28" s="59"/>
      <c r="AT28" s="55">
        <v>1</v>
      </c>
      <c r="AU28" s="6">
        <f t="shared" si="58"/>
        <v>14</v>
      </c>
      <c r="AV28" s="55">
        <v>2</v>
      </c>
      <c r="AW28" s="6">
        <f t="shared" si="59"/>
        <v>28</v>
      </c>
      <c r="AX28" s="55">
        <v>3</v>
      </c>
      <c r="AY28" s="55" t="s">
        <v>92</v>
      </c>
      <c r="AZ28" s="236">
        <f t="shared" si="60"/>
        <v>1</v>
      </c>
      <c r="BA28" s="6">
        <f t="shared" si="61"/>
        <v>14</v>
      </c>
      <c r="BB28" s="237">
        <f t="shared" si="62"/>
        <v>2</v>
      </c>
      <c r="BC28" s="6">
        <f t="shared" si="63"/>
        <v>28</v>
      </c>
      <c r="BD28" s="237">
        <f t="shared" si="64"/>
        <v>3</v>
      </c>
      <c r="BE28" s="9">
        <f t="shared" si="65"/>
        <v>3</v>
      </c>
      <c r="BF28" s="245" t="s">
        <v>188</v>
      </c>
      <c r="BG28" s="310" t="s">
        <v>200</v>
      </c>
    </row>
    <row r="29" spans="1:59" s="286" customFormat="1" ht="15.75" customHeight="1" x14ac:dyDescent="0.25">
      <c r="A29" s="188" t="s">
        <v>168</v>
      </c>
      <c r="B29" s="51" t="s">
        <v>31</v>
      </c>
      <c r="C29" s="52" t="s">
        <v>169</v>
      </c>
      <c r="D29" s="102"/>
      <c r="E29" s="6" t="str">
        <f t="shared" si="44"/>
        <v/>
      </c>
      <c r="F29" s="102"/>
      <c r="G29" s="6" t="str">
        <f t="shared" si="45"/>
        <v/>
      </c>
      <c r="H29" s="102"/>
      <c r="I29" s="103"/>
      <c r="J29" s="56"/>
      <c r="K29" s="6" t="str">
        <f t="shared" si="46"/>
        <v/>
      </c>
      <c r="L29" s="55"/>
      <c r="M29" s="6" t="str">
        <f t="shared" si="47"/>
        <v/>
      </c>
      <c r="N29" s="55"/>
      <c r="O29" s="59"/>
      <c r="P29" s="55"/>
      <c r="Q29" s="6" t="str">
        <f t="shared" si="48"/>
        <v/>
      </c>
      <c r="R29" s="55"/>
      <c r="S29" s="6" t="str">
        <f t="shared" si="49"/>
        <v/>
      </c>
      <c r="T29" s="55"/>
      <c r="U29" s="58"/>
      <c r="V29" s="56"/>
      <c r="W29" s="6" t="str">
        <f t="shared" si="50"/>
        <v/>
      </c>
      <c r="X29" s="55"/>
      <c r="Y29" s="6" t="str">
        <f t="shared" si="51"/>
        <v/>
      </c>
      <c r="Z29" s="55"/>
      <c r="AA29" s="59"/>
      <c r="AB29" s="102"/>
      <c r="AC29" s="6" t="str">
        <f t="shared" si="52"/>
        <v/>
      </c>
      <c r="AD29" s="102"/>
      <c r="AE29" s="6" t="str">
        <f t="shared" si="53"/>
        <v/>
      </c>
      <c r="AF29" s="102"/>
      <c r="AG29" s="103"/>
      <c r="AH29" s="56"/>
      <c r="AI29" s="6" t="str">
        <f t="shared" si="54"/>
        <v/>
      </c>
      <c r="AJ29" s="55"/>
      <c r="AK29" s="6" t="str">
        <f t="shared" si="55"/>
        <v/>
      </c>
      <c r="AL29" s="55"/>
      <c r="AM29" s="59"/>
      <c r="AN29" s="56"/>
      <c r="AO29" s="6" t="str">
        <f t="shared" si="56"/>
        <v/>
      </c>
      <c r="AP29" s="57"/>
      <c r="AQ29" s="6" t="str">
        <f t="shared" si="57"/>
        <v/>
      </c>
      <c r="AR29" s="57"/>
      <c r="AS29" s="60"/>
      <c r="AT29" s="55">
        <v>1</v>
      </c>
      <c r="AU29" s="6">
        <f t="shared" si="58"/>
        <v>14</v>
      </c>
      <c r="AV29" s="55">
        <v>1</v>
      </c>
      <c r="AW29" s="6">
        <f t="shared" si="59"/>
        <v>14</v>
      </c>
      <c r="AX29" s="55">
        <v>2</v>
      </c>
      <c r="AY29" s="55" t="s">
        <v>15</v>
      </c>
      <c r="AZ29" s="7">
        <f t="shared" si="60"/>
        <v>1</v>
      </c>
      <c r="BA29" s="6">
        <f t="shared" si="61"/>
        <v>14</v>
      </c>
      <c r="BB29" s="237">
        <f t="shared" si="62"/>
        <v>1</v>
      </c>
      <c r="BC29" s="6">
        <f t="shared" si="63"/>
        <v>14</v>
      </c>
      <c r="BD29" s="8">
        <f t="shared" si="64"/>
        <v>2</v>
      </c>
      <c r="BE29" s="9">
        <f t="shared" si="65"/>
        <v>2</v>
      </c>
      <c r="BF29" s="245" t="s">
        <v>188</v>
      </c>
      <c r="BG29" s="310" t="s">
        <v>203</v>
      </c>
    </row>
    <row r="30" spans="1:59" s="286" customFormat="1" ht="15.75" customHeight="1" x14ac:dyDescent="0.25">
      <c r="A30" s="188"/>
      <c r="B30" s="51" t="s">
        <v>31</v>
      </c>
      <c r="C30" s="316" t="s">
        <v>29</v>
      </c>
      <c r="D30" s="102"/>
      <c r="E30" s="6"/>
      <c r="F30" s="102"/>
      <c r="G30" s="6"/>
      <c r="H30" s="102"/>
      <c r="I30" s="103"/>
      <c r="J30" s="56"/>
      <c r="K30" s="6"/>
      <c r="L30" s="55"/>
      <c r="M30" s="6"/>
      <c r="N30" s="55"/>
      <c r="O30" s="59"/>
      <c r="P30" s="55"/>
      <c r="Q30" s="6"/>
      <c r="R30" s="55"/>
      <c r="S30" s="6"/>
      <c r="T30" s="55"/>
      <c r="U30" s="58"/>
      <c r="V30" s="56"/>
      <c r="W30" s="6"/>
      <c r="X30" s="55"/>
      <c r="Y30" s="6"/>
      <c r="Z30" s="55"/>
      <c r="AA30" s="59"/>
      <c r="AB30" s="56">
        <v>2</v>
      </c>
      <c r="AC30" s="6">
        <f t="shared" si="52"/>
        <v>28</v>
      </c>
      <c r="AD30" s="55">
        <v>2</v>
      </c>
      <c r="AE30" s="6">
        <f t="shared" si="53"/>
        <v>28</v>
      </c>
      <c r="AF30" s="55">
        <v>4</v>
      </c>
      <c r="AG30" s="59" t="s">
        <v>75</v>
      </c>
      <c r="AH30" s="56"/>
      <c r="AI30" s="6"/>
      <c r="AJ30" s="55"/>
      <c r="AK30" s="6"/>
      <c r="AL30" s="55"/>
      <c r="AM30" s="59"/>
      <c r="AN30" s="56"/>
      <c r="AO30" s="6"/>
      <c r="AP30" s="57"/>
      <c r="AQ30" s="6"/>
      <c r="AR30" s="57"/>
      <c r="AS30" s="60"/>
      <c r="AT30" s="55"/>
      <c r="AU30" s="6"/>
      <c r="AV30" s="55"/>
      <c r="AW30" s="6"/>
      <c r="AX30" s="55"/>
      <c r="AY30" s="299"/>
      <c r="AZ30" s="7">
        <f t="shared" si="60"/>
        <v>2</v>
      </c>
      <c r="BA30" s="6">
        <f t="shared" si="61"/>
        <v>28</v>
      </c>
      <c r="BB30" s="237">
        <f t="shared" si="62"/>
        <v>2</v>
      </c>
      <c r="BC30" s="6">
        <f t="shared" si="63"/>
        <v>28</v>
      </c>
      <c r="BD30" s="8">
        <f t="shared" si="64"/>
        <v>4</v>
      </c>
      <c r="BE30" s="9">
        <f t="shared" si="65"/>
        <v>4</v>
      </c>
      <c r="BF30" s="245"/>
      <c r="BG30" s="245"/>
    </row>
    <row r="31" spans="1:59" s="286" customFormat="1" ht="15.75" customHeight="1" x14ac:dyDescent="0.25">
      <c r="A31" s="188"/>
      <c r="B31" s="51" t="s">
        <v>31</v>
      </c>
      <c r="C31" s="316" t="s">
        <v>30</v>
      </c>
      <c r="D31" s="102"/>
      <c r="E31" s="6"/>
      <c r="F31" s="102"/>
      <c r="G31" s="6"/>
      <c r="H31" s="102"/>
      <c r="I31" s="103"/>
      <c r="J31" s="56"/>
      <c r="K31" s="6"/>
      <c r="L31" s="55"/>
      <c r="M31" s="6"/>
      <c r="N31" s="55"/>
      <c r="O31" s="59"/>
      <c r="P31" s="55"/>
      <c r="Q31" s="6"/>
      <c r="R31" s="55"/>
      <c r="S31" s="6"/>
      <c r="T31" s="55"/>
      <c r="U31" s="58"/>
      <c r="V31" s="56"/>
      <c r="W31" s="6"/>
      <c r="X31" s="55"/>
      <c r="Y31" s="6"/>
      <c r="Z31" s="55"/>
      <c r="AA31" s="59"/>
      <c r="AB31" s="55"/>
      <c r="AC31" s="6"/>
      <c r="AD31" s="55"/>
      <c r="AE31" s="6"/>
      <c r="AF31" s="55"/>
      <c r="AG31" s="58"/>
      <c r="AH31" s="56">
        <v>2</v>
      </c>
      <c r="AI31" s="6">
        <f t="shared" ref="AI31:AI32" si="67">IF(AH31*14=0,"",AH31*14)</f>
        <v>28</v>
      </c>
      <c r="AJ31" s="55">
        <v>2</v>
      </c>
      <c r="AK31" s="6">
        <f t="shared" ref="AK31:AK32" si="68">IF(AJ31*14=0,"",AJ31*14)</f>
        <v>28</v>
      </c>
      <c r="AL31" s="55">
        <v>4</v>
      </c>
      <c r="AM31" s="59" t="s">
        <v>75</v>
      </c>
      <c r="AN31" s="56"/>
      <c r="AO31" s="6"/>
      <c r="AP31" s="57"/>
      <c r="AQ31" s="6"/>
      <c r="AR31" s="57"/>
      <c r="AS31" s="60"/>
      <c r="AT31" s="55"/>
      <c r="AU31" s="6"/>
      <c r="AV31" s="55"/>
      <c r="AW31" s="6"/>
      <c r="AX31" s="55"/>
      <c r="AY31" s="299"/>
      <c r="AZ31" s="7">
        <f t="shared" si="60"/>
        <v>2</v>
      </c>
      <c r="BA31" s="6">
        <f t="shared" si="61"/>
        <v>28</v>
      </c>
      <c r="BB31" s="237">
        <f t="shared" si="62"/>
        <v>2</v>
      </c>
      <c r="BC31" s="6">
        <f t="shared" si="63"/>
        <v>28</v>
      </c>
      <c r="BD31" s="8">
        <f t="shared" si="64"/>
        <v>4</v>
      </c>
      <c r="BE31" s="9">
        <f t="shared" si="65"/>
        <v>4</v>
      </c>
      <c r="BF31" s="245"/>
      <c r="BG31" s="245"/>
    </row>
    <row r="32" spans="1:59" s="286" customFormat="1" ht="15.75" customHeight="1" x14ac:dyDescent="0.25">
      <c r="A32" s="188"/>
      <c r="B32" s="51" t="s">
        <v>31</v>
      </c>
      <c r="C32" s="345" t="s">
        <v>101</v>
      </c>
      <c r="D32" s="102"/>
      <c r="E32" s="6" t="str">
        <f t="shared" ref="E32" si="69">IF(D32*14=0,"",D32*14)</f>
        <v/>
      </c>
      <c r="F32" s="102"/>
      <c r="G32" s="6" t="str">
        <f t="shared" ref="G32" si="70">IF(F32*14=0,"",F32*14)</f>
        <v/>
      </c>
      <c r="H32" s="102"/>
      <c r="I32" s="103"/>
      <c r="J32" s="56"/>
      <c r="K32" s="6" t="str">
        <f t="shared" ref="K32" si="71">IF(J32*14=0,"",J32*14)</f>
        <v/>
      </c>
      <c r="L32" s="55"/>
      <c r="M32" s="6" t="str">
        <f t="shared" ref="M32" si="72">IF(L32*14=0,"",L32*14)</f>
        <v/>
      </c>
      <c r="N32" s="55"/>
      <c r="O32" s="59"/>
      <c r="P32" s="55"/>
      <c r="Q32" s="6" t="str">
        <f t="shared" ref="Q32" si="73">IF(P32*14=0,"",P32*14)</f>
        <v/>
      </c>
      <c r="R32" s="55"/>
      <c r="S32" s="6" t="str">
        <f t="shared" ref="S32" si="74">IF(R32*14=0,"",R32*14)</f>
        <v/>
      </c>
      <c r="T32" s="55"/>
      <c r="U32" s="58"/>
      <c r="V32" s="56"/>
      <c r="W32" s="6" t="str">
        <f t="shared" ref="W32" si="75">IF(V32*14=0,"",V32*14)</f>
        <v/>
      </c>
      <c r="X32" s="55"/>
      <c r="Y32" s="6" t="str">
        <f t="shared" ref="Y32" si="76">IF(X32*14=0,"",X32*14)</f>
        <v/>
      </c>
      <c r="Z32" s="55"/>
      <c r="AA32" s="59"/>
      <c r="AB32" s="55"/>
      <c r="AC32" s="6" t="str">
        <f t="shared" ref="AC32" si="77">IF(AB32*14=0,"",AB32*14)</f>
        <v/>
      </c>
      <c r="AD32" s="55"/>
      <c r="AE32" s="6" t="str">
        <f t="shared" ref="AE32" si="78">IF(AD32*14=0,"",AD32*14)</f>
        <v/>
      </c>
      <c r="AF32" s="55"/>
      <c r="AG32" s="58"/>
      <c r="AH32" s="56"/>
      <c r="AI32" s="6" t="str">
        <f t="shared" si="67"/>
        <v/>
      </c>
      <c r="AJ32" s="55"/>
      <c r="AK32" s="6" t="str">
        <f t="shared" si="68"/>
        <v/>
      </c>
      <c r="AL32" s="55"/>
      <c r="AM32" s="59"/>
      <c r="AN32" s="56"/>
      <c r="AO32" s="6" t="str">
        <f t="shared" ref="AO32" si="79">IF(AN32*14=0,"",AN32*14)</f>
        <v/>
      </c>
      <c r="AP32" s="57"/>
      <c r="AQ32" s="6" t="str">
        <f t="shared" ref="AQ32" si="80">IF(AP32*14=0,"",AP32*14)</f>
        <v/>
      </c>
      <c r="AR32" s="57"/>
      <c r="AS32" s="60"/>
      <c r="AT32" s="299">
        <v>1</v>
      </c>
      <c r="AU32" s="6">
        <f t="shared" ref="AU32" si="81">IF(AT32*14=0,"",AT32*14)</f>
        <v>14</v>
      </c>
      <c r="AV32" s="299">
        <v>1</v>
      </c>
      <c r="AW32" s="6">
        <f t="shared" ref="AW32" si="82">IF(AV32*14=0,"",AV32*14)</f>
        <v>14</v>
      </c>
      <c r="AX32" s="299">
        <v>2</v>
      </c>
      <c r="AY32" s="346" t="s">
        <v>92</v>
      </c>
      <c r="AZ32" s="7">
        <f t="shared" si="60"/>
        <v>1</v>
      </c>
      <c r="BA32" s="6">
        <f t="shared" si="61"/>
        <v>14</v>
      </c>
      <c r="BB32" s="8">
        <f t="shared" si="62"/>
        <v>1</v>
      </c>
      <c r="BC32" s="6">
        <f t="shared" si="63"/>
        <v>14</v>
      </c>
      <c r="BD32" s="8">
        <f t="shared" si="64"/>
        <v>2</v>
      </c>
      <c r="BE32" s="9">
        <f t="shared" si="65"/>
        <v>2</v>
      </c>
      <c r="BF32" s="245"/>
      <c r="BG32" s="245"/>
    </row>
    <row r="33" spans="1:59" s="121" customFormat="1" ht="15.75" customHeight="1" thickBot="1" x14ac:dyDescent="0.35">
      <c r="A33" s="187"/>
      <c r="B33" s="11"/>
      <c r="C33" s="174" t="s">
        <v>51</v>
      </c>
      <c r="D33" s="132">
        <f>SUM(D12:D32)</f>
        <v>0</v>
      </c>
      <c r="E33" s="132">
        <f>SUM(E12:E32)</f>
        <v>0</v>
      </c>
      <c r="F33" s="132">
        <f>SUM(F12:F32)</f>
        <v>0</v>
      </c>
      <c r="G33" s="132">
        <f>SUM(G12:G32)</f>
        <v>0</v>
      </c>
      <c r="H33" s="132">
        <f>SUM(H12:H32)</f>
        <v>0</v>
      </c>
      <c r="I33" s="195" t="s">
        <v>17</v>
      </c>
      <c r="J33" s="132">
        <f>SUM(J12:J32)</f>
        <v>0</v>
      </c>
      <c r="K33" s="132">
        <f>SUM(K12:K32)</f>
        <v>0</v>
      </c>
      <c r="L33" s="132">
        <f>SUM(L12:L32)</f>
        <v>0</v>
      </c>
      <c r="M33" s="132">
        <f>SUM(M12:M32)</f>
        <v>0</v>
      </c>
      <c r="N33" s="132">
        <f>SUM(N12:N32)</f>
        <v>0</v>
      </c>
      <c r="O33" s="195" t="s">
        <v>17</v>
      </c>
      <c r="P33" s="132">
        <f>SUM(P12:P32)</f>
        <v>0</v>
      </c>
      <c r="Q33" s="132">
        <f>SUM(Q12:Q32)</f>
        <v>0</v>
      </c>
      <c r="R33" s="132">
        <f>SUM(R12:R32)</f>
        <v>0</v>
      </c>
      <c r="S33" s="132">
        <f>SUM(S12:S32)</f>
        <v>0</v>
      </c>
      <c r="T33" s="132">
        <f>SUM(T12:T32)</f>
        <v>0</v>
      </c>
      <c r="U33" s="195" t="s">
        <v>17</v>
      </c>
      <c r="V33" s="132">
        <f>SUM(V12:V32)</f>
        <v>0</v>
      </c>
      <c r="W33" s="132">
        <f>SUM(W12:W32)</f>
        <v>0</v>
      </c>
      <c r="X33" s="132">
        <f>SUM(X12:X32)</f>
        <v>0</v>
      </c>
      <c r="Y33" s="132">
        <f>SUM(Y12:Y32)</f>
        <v>0</v>
      </c>
      <c r="Z33" s="132">
        <f>SUM(Z12:Z32)</f>
        <v>0</v>
      </c>
      <c r="AA33" s="195" t="s">
        <v>17</v>
      </c>
      <c r="AB33" s="132">
        <f>SUM(AB12:AB32)</f>
        <v>11</v>
      </c>
      <c r="AC33" s="132">
        <f>SUM(AC12:AC32)</f>
        <v>154</v>
      </c>
      <c r="AD33" s="132">
        <f>SUM(AD12:AD32)</f>
        <v>10</v>
      </c>
      <c r="AE33" s="132">
        <f>SUM(AE12:AE32)</f>
        <v>140</v>
      </c>
      <c r="AF33" s="132">
        <f>SUM(AF12:AF32)</f>
        <v>23</v>
      </c>
      <c r="AG33" s="195" t="s">
        <v>17</v>
      </c>
      <c r="AH33" s="132">
        <f>SUM(AH12:AH32)</f>
        <v>7</v>
      </c>
      <c r="AI33" s="132">
        <f>SUM(AI12:AI32)</f>
        <v>98</v>
      </c>
      <c r="AJ33" s="132">
        <f>SUM(AJ12:AJ32)</f>
        <v>10</v>
      </c>
      <c r="AK33" s="132">
        <f>SUM(AK12:AK32)</f>
        <v>140</v>
      </c>
      <c r="AL33" s="132">
        <f>SUM(AL12:AL32)</f>
        <v>20</v>
      </c>
      <c r="AM33" s="195" t="s">
        <v>17</v>
      </c>
      <c r="AN33" s="132">
        <f>SUM(AN12:AN32)</f>
        <v>8</v>
      </c>
      <c r="AO33" s="132">
        <f>SUM(AO12:AO32)</f>
        <v>112</v>
      </c>
      <c r="AP33" s="132">
        <f>SUM(AP12:AP32)</f>
        <v>13</v>
      </c>
      <c r="AQ33" s="132">
        <f>SUM(AQ12:AQ32)</f>
        <v>182</v>
      </c>
      <c r="AR33" s="132">
        <f>SUM(AR12:AR32)</f>
        <v>24</v>
      </c>
      <c r="AS33" s="195" t="s">
        <v>17</v>
      </c>
      <c r="AT33" s="132">
        <f>SUM(AT12:AT32)</f>
        <v>6</v>
      </c>
      <c r="AU33" s="132">
        <f>SUM(AU12:AU32)</f>
        <v>84</v>
      </c>
      <c r="AV33" s="132">
        <f>SUM(AV12:AV32)</f>
        <v>8</v>
      </c>
      <c r="AW33" s="132">
        <f>SUM(AW12:AW32)</f>
        <v>112</v>
      </c>
      <c r="AX33" s="132">
        <f>SUM(AX12:AX32)</f>
        <v>15</v>
      </c>
      <c r="AY33" s="195" t="s">
        <v>17</v>
      </c>
      <c r="AZ33" s="132">
        <f t="shared" ref="AZ33:BE33" si="83">SUM(AZ12:AZ32)</f>
        <v>32</v>
      </c>
      <c r="BA33" s="132">
        <f t="shared" si="83"/>
        <v>448</v>
      </c>
      <c r="BB33" s="132">
        <f t="shared" si="83"/>
        <v>41</v>
      </c>
      <c r="BC33" s="132">
        <f t="shared" si="83"/>
        <v>574</v>
      </c>
      <c r="BD33" s="132">
        <f t="shared" si="83"/>
        <v>82</v>
      </c>
      <c r="BE33" s="132">
        <f t="shared" si="83"/>
        <v>73</v>
      </c>
    </row>
    <row r="34" spans="1:59" s="121" customFormat="1" ht="15.75" customHeight="1" thickBot="1" x14ac:dyDescent="0.35">
      <c r="A34" s="172"/>
      <c r="B34" s="173"/>
      <c r="C34" s="119" t="s">
        <v>41</v>
      </c>
      <c r="D34" s="120">
        <f>D10+D33</f>
        <v>0</v>
      </c>
      <c r="E34" s="120">
        <f>E10+E33</f>
        <v>0</v>
      </c>
      <c r="F34" s="120">
        <f>F10+F33</f>
        <v>30</v>
      </c>
      <c r="G34" s="120">
        <f>G10+G33</f>
        <v>600</v>
      </c>
      <c r="H34" s="120">
        <f>H10+H33</f>
        <v>27</v>
      </c>
      <c r="I34" s="196" t="s">
        <v>17</v>
      </c>
      <c r="J34" s="120">
        <f>J10+J33</f>
        <v>16</v>
      </c>
      <c r="K34" s="120">
        <f>K10+K33</f>
        <v>224</v>
      </c>
      <c r="L34" s="120">
        <f>L10+L33</f>
        <v>16</v>
      </c>
      <c r="M34" s="120">
        <f>M10+M33</f>
        <v>224</v>
      </c>
      <c r="N34" s="120">
        <f>N10+N33</f>
        <v>31</v>
      </c>
      <c r="O34" s="196" t="s">
        <v>17</v>
      </c>
      <c r="P34" s="120">
        <f>P10+P33</f>
        <v>10</v>
      </c>
      <c r="Q34" s="120">
        <f>Q10+Q33</f>
        <v>140</v>
      </c>
      <c r="R34" s="120">
        <f>R10+R33</f>
        <v>21</v>
      </c>
      <c r="S34" s="120">
        <f>S10+S33</f>
        <v>304</v>
      </c>
      <c r="T34" s="120">
        <f>T10+T33</f>
        <v>29</v>
      </c>
      <c r="U34" s="196" t="s">
        <v>17</v>
      </c>
      <c r="V34" s="120">
        <f>V10+V33</f>
        <v>12</v>
      </c>
      <c r="W34" s="120">
        <f>W10+W33</f>
        <v>168</v>
      </c>
      <c r="X34" s="120">
        <f>X10+X33</f>
        <v>20</v>
      </c>
      <c r="Y34" s="120">
        <f>Y10+Y33</f>
        <v>280</v>
      </c>
      <c r="Z34" s="120">
        <f>Z10+Z33</f>
        <v>31</v>
      </c>
      <c r="AA34" s="196" t="s">
        <v>17</v>
      </c>
      <c r="AB34" s="120">
        <f>AB10+AB33</f>
        <v>14</v>
      </c>
      <c r="AC34" s="120">
        <f>AC10+AC33</f>
        <v>196</v>
      </c>
      <c r="AD34" s="120">
        <f>AD10+AD33</f>
        <v>15</v>
      </c>
      <c r="AE34" s="120">
        <f>AE10+AE33</f>
        <v>210</v>
      </c>
      <c r="AF34" s="120">
        <f>AF10+AF33</f>
        <v>31</v>
      </c>
      <c r="AG34" s="196" t="s">
        <v>17</v>
      </c>
      <c r="AH34" s="120">
        <f>AH10+AH33</f>
        <v>9</v>
      </c>
      <c r="AI34" s="120">
        <f>AI10+AI33</f>
        <v>126</v>
      </c>
      <c r="AJ34" s="120">
        <f>AJ10+AJ33</f>
        <v>18</v>
      </c>
      <c r="AK34" s="120">
        <f>AK10+AK33</f>
        <v>256</v>
      </c>
      <c r="AL34" s="120">
        <f>AL10+AL33</f>
        <v>30</v>
      </c>
      <c r="AM34" s="196" t="s">
        <v>17</v>
      </c>
      <c r="AN34" s="120">
        <f>AN10+AN33</f>
        <v>8</v>
      </c>
      <c r="AO34" s="120">
        <f>AO10+AO33</f>
        <v>112</v>
      </c>
      <c r="AP34" s="120">
        <f>AP10+AP33</f>
        <v>19</v>
      </c>
      <c r="AQ34" s="120">
        <f>AQ10+AQ33</f>
        <v>270</v>
      </c>
      <c r="AR34" s="120">
        <f>AR10+AR33</f>
        <v>30</v>
      </c>
      <c r="AS34" s="196" t="s">
        <v>17</v>
      </c>
      <c r="AT34" s="120">
        <f>AT10+AT33</f>
        <v>6</v>
      </c>
      <c r="AU34" s="120">
        <f>AU10+AU33</f>
        <v>84</v>
      </c>
      <c r="AV34" s="120">
        <f>AV10+AV33</f>
        <v>24</v>
      </c>
      <c r="AW34" s="120">
        <f>AW10+AW33</f>
        <v>348</v>
      </c>
      <c r="AX34" s="120">
        <f>AX10+AX33</f>
        <v>31</v>
      </c>
      <c r="AY34" s="196" t="s">
        <v>17</v>
      </c>
      <c r="AZ34" s="133">
        <f t="shared" ref="AZ34:BE34" si="84">AZ10+AZ33</f>
        <v>75</v>
      </c>
      <c r="BA34" s="133">
        <f t="shared" si="84"/>
        <v>1050</v>
      </c>
      <c r="BB34" s="133">
        <f t="shared" si="84"/>
        <v>161</v>
      </c>
      <c r="BC34" s="133">
        <f t="shared" si="84"/>
        <v>2274</v>
      </c>
      <c r="BD34" s="133">
        <f t="shared" si="84"/>
        <v>238</v>
      </c>
      <c r="BE34" s="133">
        <f t="shared" si="84"/>
        <v>234</v>
      </c>
    </row>
    <row r="35" spans="1:59" ht="18.75" customHeight="1" x14ac:dyDescent="0.3">
      <c r="A35" s="134"/>
      <c r="B35" s="135"/>
      <c r="C35" s="136" t="s">
        <v>16</v>
      </c>
      <c r="D35" s="457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8"/>
      <c r="Q35" s="458"/>
      <c r="R35" s="458"/>
      <c r="S35" s="458"/>
      <c r="T35" s="458"/>
      <c r="U35" s="458"/>
      <c r="V35" s="458"/>
      <c r="W35" s="458"/>
      <c r="X35" s="458"/>
      <c r="Y35" s="458"/>
      <c r="Z35" s="458"/>
      <c r="AA35" s="458"/>
      <c r="AB35" s="457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  <c r="AS35" s="458"/>
      <c r="AT35" s="458"/>
      <c r="AU35" s="458"/>
      <c r="AV35" s="458"/>
      <c r="AW35" s="458"/>
      <c r="AX35" s="458"/>
      <c r="AY35" s="458"/>
      <c r="AZ35" s="459"/>
      <c r="BA35" s="460"/>
      <c r="BB35" s="460"/>
      <c r="BC35" s="460"/>
      <c r="BD35" s="460"/>
      <c r="BE35" s="460"/>
      <c r="BF35" s="189"/>
      <c r="BG35" s="189"/>
    </row>
    <row r="36" spans="1:59" s="95" customFormat="1" ht="15.75" customHeight="1" x14ac:dyDescent="0.25">
      <c r="A36" s="50" t="s">
        <v>275</v>
      </c>
      <c r="B36" s="53" t="s">
        <v>15</v>
      </c>
      <c r="C36" s="52" t="s">
        <v>272</v>
      </c>
      <c r="D36" s="102"/>
      <c r="E36" s="6" t="str">
        <f t="shared" ref="E36:E38" si="85">IF(D36*14=0,"",D36*14)</f>
        <v/>
      </c>
      <c r="F36" s="102"/>
      <c r="G36" s="6" t="str">
        <f t="shared" ref="G36:G38" si="86">IF(F36*14=0,"",F36*14)</f>
        <v/>
      </c>
      <c r="H36" s="102"/>
      <c r="I36" s="103"/>
      <c r="J36" s="56"/>
      <c r="K36" s="6" t="str">
        <f t="shared" ref="K36:K38" si="87">IF(J36*14=0,"",J36*14)</f>
        <v/>
      </c>
      <c r="L36" s="55"/>
      <c r="M36" s="6" t="str">
        <f t="shared" ref="M36:M38" si="88">IF(L36*14=0,"",L36*14)</f>
        <v/>
      </c>
      <c r="N36" s="55"/>
      <c r="O36" s="59"/>
      <c r="P36" s="55"/>
      <c r="Q36" s="6" t="str">
        <f t="shared" ref="Q36:Q38" si="89">IF(P36*14=0,"",P36*14)</f>
        <v/>
      </c>
      <c r="R36" s="55"/>
      <c r="S36" s="6" t="str">
        <f t="shared" ref="S36:S38" si="90">IF(R36*14=0,"",R36*14)</f>
        <v/>
      </c>
      <c r="T36" s="55"/>
      <c r="U36" s="58"/>
      <c r="V36" s="56"/>
      <c r="W36" s="6" t="str">
        <f t="shared" ref="W36:W38" si="91">IF(V36*14=0,"",V36*14)</f>
        <v/>
      </c>
      <c r="X36" s="55"/>
      <c r="Y36" s="6" t="str">
        <f t="shared" ref="Y36:Y38" si="92">IF(X36*14=0,"",X36*14)</f>
        <v/>
      </c>
      <c r="Z36" s="55"/>
      <c r="AA36" s="59"/>
      <c r="AB36" s="55"/>
      <c r="AC36" s="6" t="str">
        <f t="shared" ref="AC36:AC38" si="93">IF(AB36*14=0,"",AB36*14)</f>
        <v/>
      </c>
      <c r="AD36" s="55"/>
      <c r="AE36" s="6" t="str">
        <f t="shared" ref="AE36:AE38" si="94">IF(AD36*14=0,"",AD36*14)</f>
        <v/>
      </c>
      <c r="AF36" s="55"/>
      <c r="AG36" s="58"/>
      <c r="AH36" s="56"/>
      <c r="AI36" s="6" t="str">
        <f t="shared" ref="AI36:AI38" si="95">IF(AH36*14=0,"",AH36*14)</f>
        <v/>
      </c>
      <c r="AJ36" s="55"/>
      <c r="AK36" s="6" t="str">
        <f t="shared" ref="AK36:AK38" si="96">IF(AJ36*14=0,"",AJ36*14)</f>
        <v/>
      </c>
      <c r="AL36" s="55"/>
      <c r="AM36" s="59"/>
      <c r="AN36" s="56"/>
      <c r="AO36" s="6" t="str">
        <f t="shared" ref="AO36:AO38" si="97">IF(AN36*14=0,"",AN36*14)</f>
        <v/>
      </c>
      <c r="AP36" s="57"/>
      <c r="AQ36" s="6" t="str">
        <f t="shared" ref="AQ36:AQ38" si="98">IF(AP36*14=0,"",AP36*14)</f>
        <v/>
      </c>
      <c r="AR36" s="57"/>
      <c r="AS36" s="60"/>
      <c r="AT36" s="55"/>
      <c r="AU36" s="6" t="str">
        <f t="shared" ref="AU36:AU38" si="99">IF(AT36*14=0,"",AT36*14)</f>
        <v/>
      </c>
      <c r="AV36" s="55"/>
      <c r="AW36" s="6" t="str">
        <f t="shared" ref="AW36:AW38" si="100">IF(AV36*14=0,"",AV36*14)</f>
        <v/>
      </c>
      <c r="AX36" s="55"/>
      <c r="AY36" s="55"/>
      <c r="AZ36" s="7" t="str">
        <f t="shared" ref="AZ36:AZ38" si="101">IF(D36+J36+P36+V36+AB36+AH36+AN36+AT36=0,"",D36+J36+P36+V36+AB36+AH36+AN36+AT36)</f>
        <v/>
      </c>
      <c r="BA36" s="16" t="str">
        <f>IF((P36+V36+AB36+AH36+AN36+AT36)*14=0,"",(P36+V36+AB36+AH36+AN36+AT36)*14)</f>
        <v/>
      </c>
      <c r="BB36" s="8" t="str">
        <f t="shared" ref="BB36:BB38" si="102">IF(F36+L36+R36+X36+AD36+AJ36+AP36+AV36=0,"",F36+L36+R36+X36+AD36+AJ36+AP36+AV36)</f>
        <v/>
      </c>
      <c r="BC36" s="6" t="str">
        <f>IF((L36+F36+R36+X36+AD36+AJ36+AP36+AV36)*14=0,"",(L36+F36+R36+X36+AD36+AJ36+AP36+AV36)*14)</f>
        <v/>
      </c>
      <c r="BD36" s="61" t="s">
        <v>17</v>
      </c>
      <c r="BE36" s="183" t="str">
        <f t="shared" ref="BE36:BE38" si="103">IF(D36+F36+L36+J36+P36+R36+V36+X36+AB36+AD36+AH36+AJ36+AN36+AP36+AT36+AV36=0,"",D36+F36+L36+J36+P36+R36+V36+X36+AB36+AD36+AH36+AJ36+AN36+AP36+AT36+AV36)</f>
        <v/>
      </c>
      <c r="BF36" s="263" t="s">
        <v>188</v>
      </c>
      <c r="BG36" s="353" t="s">
        <v>195</v>
      </c>
    </row>
    <row r="37" spans="1:59" s="95" customFormat="1" ht="15.75" customHeight="1" x14ac:dyDescent="0.25">
      <c r="A37" s="50" t="s">
        <v>276</v>
      </c>
      <c r="B37" s="53" t="s">
        <v>15</v>
      </c>
      <c r="C37" s="52" t="s">
        <v>273</v>
      </c>
      <c r="D37" s="102"/>
      <c r="E37" s="6" t="str">
        <f t="shared" si="85"/>
        <v/>
      </c>
      <c r="F37" s="102"/>
      <c r="G37" s="6" t="str">
        <f t="shared" si="86"/>
        <v/>
      </c>
      <c r="H37" s="102"/>
      <c r="I37" s="103"/>
      <c r="J37" s="56"/>
      <c r="K37" s="6" t="str">
        <f t="shared" si="87"/>
        <v/>
      </c>
      <c r="L37" s="55"/>
      <c r="M37" s="6" t="str">
        <f t="shared" si="88"/>
        <v/>
      </c>
      <c r="N37" s="55"/>
      <c r="O37" s="59"/>
      <c r="P37" s="55"/>
      <c r="Q37" s="6" t="str">
        <f t="shared" si="89"/>
        <v/>
      </c>
      <c r="R37" s="55"/>
      <c r="S37" s="6" t="str">
        <f t="shared" si="90"/>
        <v/>
      </c>
      <c r="T37" s="55"/>
      <c r="U37" s="58"/>
      <c r="V37" s="56"/>
      <c r="W37" s="6" t="str">
        <f t="shared" si="91"/>
        <v/>
      </c>
      <c r="X37" s="55"/>
      <c r="Y37" s="6" t="str">
        <f t="shared" si="92"/>
        <v/>
      </c>
      <c r="Z37" s="55"/>
      <c r="AA37" s="59"/>
      <c r="AB37" s="55"/>
      <c r="AC37" s="6" t="str">
        <f t="shared" si="93"/>
        <v/>
      </c>
      <c r="AD37" s="55"/>
      <c r="AE37" s="6" t="str">
        <f t="shared" si="94"/>
        <v/>
      </c>
      <c r="AF37" s="55"/>
      <c r="AG37" s="58"/>
      <c r="AH37" s="56"/>
      <c r="AI37" s="6" t="str">
        <f t="shared" si="95"/>
        <v/>
      </c>
      <c r="AJ37" s="55"/>
      <c r="AK37" s="6" t="str">
        <f t="shared" si="96"/>
        <v/>
      </c>
      <c r="AL37" s="55"/>
      <c r="AM37" s="59"/>
      <c r="AN37" s="56"/>
      <c r="AO37" s="6" t="str">
        <f t="shared" si="97"/>
        <v/>
      </c>
      <c r="AP37" s="57"/>
      <c r="AQ37" s="6" t="str">
        <f t="shared" si="98"/>
        <v/>
      </c>
      <c r="AR37" s="57"/>
      <c r="AS37" s="60"/>
      <c r="AT37" s="55"/>
      <c r="AU37" s="6" t="str">
        <f t="shared" si="99"/>
        <v/>
      </c>
      <c r="AV37" s="55"/>
      <c r="AW37" s="6" t="str">
        <f t="shared" si="100"/>
        <v/>
      </c>
      <c r="AX37" s="55"/>
      <c r="AY37" s="55"/>
      <c r="AZ37" s="7" t="str">
        <f t="shared" si="101"/>
        <v/>
      </c>
      <c r="BA37" s="16" t="str">
        <f>IF((P37+V37+AB37+AH37+AN37+AT37)*14=0,"",(P37+V37+AB37+AH37+AN37+AT37)*14)</f>
        <v/>
      </c>
      <c r="BB37" s="8" t="str">
        <f t="shared" si="102"/>
        <v/>
      </c>
      <c r="BC37" s="6" t="str">
        <f>IF((L37+F37+R37+X37+AD37+AJ37+AP37+AV37)*14=0,"",(L37+F37+R37+X37+AD37+AJ37+AP37+AV37)*14)</f>
        <v/>
      </c>
      <c r="BD37" s="61" t="s">
        <v>17</v>
      </c>
      <c r="BE37" s="183" t="str">
        <f t="shared" si="103"/>
        <v/>
      </c>
      <c r="BF37" s="263" t="s">
        <v>188</v>
      </c>
      <c r="BG37" s="353" t="s">
        <v>192</v>
      </c>
    </row>
    <row r="38" spans="1:59" s="95" customFormat="1" ht="15.75" customHeight="1" thickBot="1" x14ac:dyDescent="0.3">
      <c r="A38" s="96"/>
      <c r="B38" s="53" t="s">
        <v>15</v>
      </c>
      <c r="C38" s="52"/>
      <c r="D38" s="102"/>
      <c r="E38" s="6" t="str">
        <f t="shared" si="85"/>
        <v/>
      </c>
      <c r="F38" s="102"/>
      <c r="G38" s="6" t="str">
        <f t="shared" si="86"/>
        <v/>
      </c>
      <c r="H38" s="102"/>
      <c r="I38" s="103"/>
      <c r="J38" s="56"/>
      <c r="K38" s="6" t="str">
        <f t="shared" si="87"/>
        <v/>
      </c>
      <c r="L38" s="55"/>
      <c r="M38" s="6" t="str">
        <f t="shared" si="88"/>
        <v/>
      </c>
      <c r="N38" s="55"/>
      <c r="O38" s="59"/>
      <c r="P38" s="55"/>
      <c r="Q38" s="6" t="str">
        <f t="shared" si="89"/>
        <v/>
      </c>
      <c r="R38" s="55"/>
      <c r="S38" s="6" t="str">
        <f t="shared" si="90"/>
        <v/>
      </c>
      <c r="T38" s="55"/>
      <c r="U38" s="58"/>
      <c r="V38" s="56"/>
      <c r="W38" s="6" t="str">
        <f t="shared" si="91"/>
        <v/>
      </c>
      <c r="X38" s="55"/>
      <c r="Y38" s="6" t="str">
        <f t="shared" si="92"/>
        <v/>
      </c>
      <c r="Z38" s="55"/>
      <c r="AA38" s="59"/>
      <c r="AB38" s="55"/>
      <c r="AC38" s="6" t="str">
        <f t="shared" si="93"/>
        <v/>
      </c>
      <c r="AD38" s="55"/>
      <c r="AE38" s="6" t="str">
        <f t="shared" si="94"/>
        <v/>
      </c>
      <c r="AF38" s="55"/>
      <c r="AG38" s="58"/>
      <c r="AH38" s="56"/>
      <c r="AI38" s="6" t="str">
        <f t="shared" si="95"/>
        <v/>
      </c>
      <c r="AJ38" s="55"/>
      <c r="AK38" s="6" t="str">
        <f t="shared" si="96"/>
        <v/>
      </c>
      <c r="AL38" s="55"/>
      <c r="AM38" s="59"/>
      <c r="AN38" s="56"/>
      <c r="AO38" s="6" t="str">
        <f t="shared" si="97"/>
        <v/>
      </c>
      <c r="AP38" s="57"/>
      <c r="AQ38" s="6" t="str">
        <f t="shared" si="98"/>
        <v/>
      </c>
      <c r="AR38" s="57"/>
      <c r="AS38" s="60"/>
      <c r="AT38" s="55"/>
      <c r="AU38" s="6" t="str">
        <f t="shared" si="99"/>
        <v/>
      </c>
      <c r="AV38" s="55"/>
      <c r="AW38" s="6" t="str">
        <f t="shared" si="100"/>
        <v/>
      </c>
      <c r="AX38" s="55"/>
      <c r="AY38" s="55"/>
      <c r="AZ38" s="7" t="str">
        <f t="shared" si="101"/>
        <v/>
      </c>
      <c r="BA38" s="16" t="str">
        <f>IF((P38+V38+AB38+AH38+AN38+AT38)*14=0,"",(P38+V38+AB38+AH38+AN38+AT38)*14)</f>
        <v/>
      </c>
      <c r="BB38" s="8" t="str">
        <f t="shared" si="102"/>
        <v/>
      </c>
      <c r="BC38" s="16" t="str">
        <f>IF((L38+F38+R38+X38+AD38+AJ38+AP38+AV38)*14=0,"",(L38+F38+R38+X38+AD38+AJ38+AP38+AV38)*14)</f>
        <v/>
      </c>
      <c r="BD38" s="61" t="s">
        <v>17</v>
      </c>
      <c r="BE38" s="183" t="str">
        <f t="shared" si="103"/>
        <v/>
      </c>
      <c r="BF38" s="263"/>
      <c r="BG38" s="263"/>
    </row>
    <row r="39" spans="1:59" ht="15.75" customHeight="1" thickBot="1" x14ac:dyDescent="0.35">
      <c r="A39" s="137"/>
      <c r="B39" s="138"/>
      <c r="C39" s="139" t="s">
        <v>18</v>
      </c>
      <c r="D39" s="140">
        <f>SUM(D36:D38)</f>
        <v>0</v>
      </c>
      <c r="E39" s="141" t="str">
        <f>IF(D39*14=0,"",D39*14)</f>
        <v/>
      </c>
      <c r="F39" s="142">
        <f>SUM(F36:F38)</f>
        <v>0</v>
      </c>
      <c r="G39" s="141" t="str">
        <f>IF(F39*14=0,"",F39*14)</f>
        <v/>
      </c>
      <c r="H39" s="143" t="s">
        <v>17</v>
      </c>
      <c r="I39" s="144" t="s">
        <v>17</v>
      </c>
      <c r="J39" s="145">
        <f>SUM(J36:J38)</f>
        <v>0</v>
      </c>
      <c r="K39" s="141" t="str">
        <f>IF(J39*14=0,"",J39*14)</f>
        <v/>
      </c>
      <c r="L39" s="142">
        <f>SUM(L36:L38)</f>
        <v>0</v>
      </c>
      <c r="M39" s="141" t="str">
        <f>IF(L39*14=0,"",L39*14)</f>
        <v/>
      </c>
      <c r="N39" s="143" t="s">
        <v>17</v>
      </c>
      <c r="O39" s="144" t="s">
        <v>17</v>
      </c>
      <c r="P39" s="140">
        <f>SUM(P36:P38)</f>
        <v>0</v>
      </c>
      <c r="Q39" s="141" t="str">
        <f>IF(P39*14=0,"",P39*14)</f>
        <v/>
      </c>
      <c r="R39" s="142">
        <f>SUM(R36:R38)</f>
        <v>0</v>
      </c>
      <c r="S39" s="141" t="str">
        <f>IF(R39*14=0,"",R39*14)</f>
        <v/>
      </c>
      <c r="T39" s="146" t="s">
        <v>17</v>
      </c>
      <c r="U39" s="144" t="s">
        <v>17</v>
      </c>
      <c r="V39" s="145">
        <f>SUM(V36:V38)</f>
        <v>0</v>
      </c>
      <c r="W39" s="141" t="str">
        <f>IF(V39*14=0,"",V39*14)</f>
        <v/>
      </c>
      <c r="X39" s="142">
        <f>SUM(X36:X38)</f>
        <v>0</v>
      </c>
      <c r="Y39" s="141" t="str">
        <f>IF(X39*14=0,"",X39*14)</f>
        <v/>
      </c>
      <c r="Z39" s="143" t="s">
        <v>17</v>
      </c>
      <c r="AA39" s="144" t="s">
        <v>17</v>
      </c>
      <c r="AB39" s="140">
        <f>SUM(AB36:AB38)</f>
        <v>0</v>
      </c>
      <c r="AC39" s="141" t="str">
        <f>IF(AB39*14=0,"",AB39*14)</f>
        <v/>
      </c>
      <c r="AD39" s="142">
        <f>SUM(AD36:AD38)</f>
        <v>0</v>
      </c>
      <c r="AE39" s="141" t="str">
        <f>IF(AD39*14=0,"",AD39*14)</f>
        <v/>
      </c>
      <c r="AF39" s="143" t="s">
        <v>17</v>
      </c>
      <c r="AG39" s="144" t="s">
        <v>17</v>
      </c>
      <c r="AH39" s="145">
        <f>SUM(AH36:AH38)</f>
        <v>0</v>
      </c>
      <c r="AI39" s="141" t="str">
        <f>IF(AH39*14=0,"",AH39*14)</f>
        <v/>
      </c>
      <c r="AJ39" s="142">
        <f>SUM(AJ36:AJ38)</f>
        <v>0</v>
      </c>
      <c r="AK39" s="141" t="str">
        <f>IF(AJ39*14=0,"",AJ39*14)</f>
        <v/>
      </c>
      <c r="AL39" s="143" t="s">
        <v>17</v>
      </c>
      <c r="AM39" s="144" t="s">
        <v>17</v>
      </c>
      <c r="AN39" s="140">
        <f>SUM(AN36:AN38)</f>
        <v>0</v>
      </c>
      <c r="AO39" s="141" t="str">
        <f>IF(AN39*14=0,"",AN39*14)</f>
        <v/>
      </c>
      <c r="AP39" s="142">
        <f>SUM(AP36:AP38)</f>
        <v>0</v>
      </c>
      <c r="AQ39" s="141" t="str">
        <f>IF(AP39*14=0,"",AP39*14)</f>
        <v/>
      </c>
      <c r="AR39" s="146" t="s">
        <v>17</v>
      </c>
      <c r="AS39" s="144" t="s">
        <v>17</v>
      </c>
      <c r="AT39" s="145">
        <f>SUM(AT36:AT38)</f>
        <v>0</v>
      </c>
      <c r="AU39" s="141" t="str">
        <f>IF(AT39*14=0,"",AT39*14)</f>
        <v/>
      </c>
      <c r="AV39" s="142">
        <f>SUM(AV36:AV38)</f>
        <v>0</v>
      </c>
      <c r="AW39" s="141" t="str">
        <f>IF(AV39*14=0,"",AV39*14)</f>
        <v/>
      </c>
      <c r="AX39" s="143" t="s">
        <v>17</v>
      </c>
      <c r="AY39" s="144" t="s">
        <v>17</v>
      </c>
      <c r="AZ39" s="147" t="str">
        <f>IF(D39+J39+P39+V39=0,"",D39+J39+P39+V39)</f>
        <v/>
      </c>
      <c r="BA39" s="214" t="str">
        <f>IF((P39+V39+AB39+AH39+AN39+AT39)*14=0,"",(P39+V39+AB39+AH39+AN39+AT39)*14)</f>
        <v/>
      </c>
      <c r="BB39" s="254" t="str">
        <f>IF(F39+L39+R39+X39=0,"",F39+L39+R39+X39)</f>
        <v/>
      </c>
      <c r="BC39" s="255" t="str">
        <f>IF((L39+F39+R39+X39+AD39+AJ39+AP39+AV39)*14=0,"",(L39+F39+R39+X39+AD39+AJ39+AP39+AV39)*14)</f>
        <v/>
      </c>
      <c r="BD39" s="143" t="s">
        <v>17</v>
      </c>
      <c r="BE39" s="148" t="s">
        <v>40</v>
      </c>
    </row>
    <row r="40" spans="1:59" ht="15.75" customHeight="1" thickBot="1" x14ac:dyDescent="0.35">
      <c r="A40" s="252"/>
      <c r="B40" s="150"/>
      <c r="C40" s="151" t="s">
        <v>42</v>
      </c>
      <c r="D40" s="152">
        <f>D34+D39</f>
        <v>0</v>
      </c>
      <c r="E40" s="153">
        <v>0</v>
      </c>
      <c r="F40" s="154">
        <f>F34+F39</f>
        <v>30</v>
      </c>
      <c r="G40" s="153">
        <f>IF(F40*14=0,"",F40*14)</f>
        <v>420</v>
      </c>
      <c r="H40" s="155" t="s">
        <v>17</v>
      </c>
      <c r="I40" s="156" t="s">
        <v>17</v>
      </c>
      <c r="J40" s="157">
        <f>J34+J39</f>
        <v>16</v>
      </c>
      <c r="K40" s="153">
        <f>IF(J40*14=0,"",J40*14)</f>
        <v>224</v>
      </c>
      <c r="L40" s="154">
        <f>L34+L39</f>
        <v>16</v>
      </c>
      <c r="M40" s="153">
        <f>IF(L40*14=0,"",L40*14)</f>
        <v>224</v>
      </c>
      <c r="N40" s="155" t="s">
        <v>17</v>
      </c>
      <c r="O40" s="156" t="s">
        <v>17</v>
      </c>
      <c r="P40" s="152">
        <f>P34+P39</f>
        <v>10</v>
      </c>
      <c r="Q40" s="153">
        <f>IF(P40*14=0,"",P40*14)</f>
        <v>140</v>
      </c>
      <c r="R40" s="154">
        <f>R34+R39</f>
        <v>21</v>
      </c>
      <c r="S40" s="153">
        <f>IF(R40*14=0,"",R40*14)</f>
        <v>294</v>
      </c>
      <c r="T40" s="158" t="s">
        <v>17</v>
      </c>
      <c r="U40" s="156" t="s">
        <v>17</v>
      </c>
      <c r="V40" s="157">
        <f>V34+V39</f>
        <v>12</v>
      </c>
      <c r="W40" s="153">
        <f>IF(V40*14=0,"",V40*14)</f>
        <v>168</v>
      </c>
      <c r="X40" s="154">
        <f>X34+X39</f>
        <v>20</v>
      </c>
      <c r="Y40" s="153">
        <f>IF(X40*14=0,"",X40*14)</f>
        <v>280</v>
      </c>
      <c r="Z40" s="155" t="s">
        <v>17</v>
      </c>
      <c r="AA40" s="156" t="s">
        <v>17</v>
      </c>
      <c r="AB40" s="152">
        <f>AB34+AB39</f>
        <v>14</v>
      </c>
      <c r="AC40" s="153">
        <f>IF(AB40*14=0,"",AB40*14)</f>
        <v>196</v>
      </c>
      <c r="AD40" s="154">
        <f>AD34+AD39</f>
        <v>15</v>
      </c>
      <c r="AE40" s="153">
        <f>IF(AD40*14=0,"",AD40*14)</f>
        <v>210</v>
      </c>
      <c r="AF40" s="155" t="s">
        <v>17</v>
      </c>
      <c r="AG40" s="156" t="s">
        <v>17</v>
      </c>
      <c r="AH40" s="157">
        <f>AH34+AH39</f>
        <v>9</v>
      </c>
      <c r="AI40" s="153">
        <f>IF(AH40*14=0,"",AH40*14)</f>
        <v>126</v>
      </c>
      <c r="AJ40" s="154">
        <f>AJ34+AJ39</f>
        <v>18</v>
      </c>
      <c r="AK40" s="153">
        <f>IF(AJ40*14=0,"",AJ40*14)</f>
        <v>252</v>
      </c>
      <c r="AL40" s="155" t="s">
        <v>17</v>
      </c>
      <c r="AM40" s="156" t="s">
        <v>17</v>
      </c>
      <c r="AN40" s="152">
        <f>AN34+AN39</f>
        <v>8</v>
      </c>
      <c r="AO40" s="153">
        <f>IF(AN40*14=0,"",AN40*14)</f>
        <v>112</v>
      </c>
      <c r="AP40" s="154">
        <f>AP34+AP39</f>
        <v>19</v>
      </c>
      <c r="AQ40" s="153">
        <f>IF(AP40*14=0,"",AP40*14)</f>
        <v>266</v>
      </c>
      <c r="AR40" s="158" t="s">
        <v>17</v>
      </c>
      <c r="AS40" s="156" t="s">
        <v>17</v>
      </c>
      <c r="AT40" s="157">
        <f>AT34+AT39</f>
        <v>6</v>
      </c>
      <c r="AU40" s="153">
        <f>IF(AT40*14=0,"",AT40*14)</f>
        <v>84</v>
      </c>
      <c r="AV40" s="154">
        <f>AV34+AV39</f>
        <v>24</v>
      </c>
      <c r="AW40" s="153">
        <f>IF(AV40*14=0,"",AV40*14)</f>
        <v>336</v>
      </c>
      <c r="AX40" s="155" t="s">
        <v>17</v>
      </c>
      <c r="AY40" s="156" t="s">
        <v>17</v>
      </c>
      <c r="AZ40" s="147">
        <f>IF(D40+J40+P40+V40+AB40+AN40+AT40+AH40=0,"",D40+J40+P40+V40+AB40+AN40+AT40+AH40)</f>
        <v>75</v>
      </c>
      <c r="BA40" s="147">
        <f>IF(E40+K40+Q40+W40+AC40+AO40+AU40+AI40=0,"",E40+K40+Q40+W40+AC40+AO40+AU40+AI40)</f>
        <v>1050</v>
      </c>
      <c r="BB40" s="147">
        <f>IF(F40+L40+R40+X40+AD40+AP40+AV40+AJ40=0,"",F40+L40+R40+X40+AD40+AP40+AV40+AJ40)</f>
        <v>163</v>
      </c>
      <c r="BC40" s="147">
        <f>IF(G40+M40+S40+Y40+AE40+AQ40+AW40+AK40=0,"",G40+M40+S40+Y40+AE40+AQ40+AW40+AK40)</f>
        <v>2282</v>
      </c>
      <c r="BD40" s="143" t="s">
        <v>17</v>
      </c>
      <c r="BE40" s="148" t="s">
        <v>40</v>
      </c>
    </row>
    <row r="41" spans="1:59" ht="15.75" customHeight="1" thickTop="1" x14ac:dyDescent="0.3">
      <c r="A41" s="160"/>
      <c r="B41" s="210"/>
      <c r="C41" s="161"/>
      <c r="D41" s="457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458"/>
      <c r="Z41" s="458"/>
      <c r="AA41" s="458"/>
      <c r="AB41" s="457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8"/>
      <c r="AO41" s="458"/>
      <c r="AP41" s="458"/>
      <c r="AQ41" s="458"/>
      <c r="AR41" s="458"/>
      <c r="AS41" s="458"/>
      <c r="AT41" s="458"/>
      <c r="AU41" s="458"/>
      <c r="AV41" s="458"/>
      <c r="AW41" s="458"/>
      <c r="AX41" s="458"/>
      <c r="AY41" s="458"/>
      <c r="AZ41" s="461"/>
      <c r="BA41" s="462"/>
      <c r="BB41" s="462"/>
      <c r="BC41" s="462"/>
      <c r="BD41" s="462"/>
      <c r="BE41" s="462"/>
      <c r="BF41" s="189"/>
      <c r="BG41" s="189"/>
    </row>
    <row r="42" spans="1:59" s="112" customFormat="1" ht="9.9499999999999993" customHeight="1" x14ac:dyDescent="0.2">
      <c r="A42" s="463"/>
      <c r="B42" s="464"/>
      <c r="C42" s="464"/>
      <c r="D42" s="464"/>
      <c r="E42" s="464"/>
      <c r="F42" s="464"/>
      <c r="G42" s="464"/>
      <c r="H42" s="464"/>
      <c r="I42" s="464"/>
      <c r="J42" s="464"/>
      <c r="K42" s="464"/>
      <c r="L42" s="464"/>
      <c r="M42" s="464"/>
      <c r="N42" s="464"/>
      <c r="O42" s="464"/>
      <c r="P42" s="464"/>
      <c r="Q42" s="464"/>
      <c r="R42" s="464"/>
      <c r="S42" s="464"/>
      <c r="T42" s="464"/>
      <c r="U42" s="464"/>
      <c r="V42" s="464"/>
      <c r="W42" s="464"/>
      <c r="X42" s="464"/>
      <c r="Y42" s="464"/>
      <c r="Z42" s="464"/>
      <c r="AA42" s="464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9"/>
      <c r="AX42" s="239"/>
      <c r="AY42" s="239"/>
      <c r="AZ42" s="162"/>
      <c r="BA42" s="163"/>
      <c r="BB42" s="163"/>
      <c r="BC42" s="163"/>
      <c r="BD42" s="163"/>
      <c r="BE42" s="164"/>
    </row>
    <row r="43" spans="1:59" s="112" customFormat="1" ht="15.75" customHeight="1" x14ac:dyDescent="0.2">
      <c r="A43" s="465" t="s">
        <v>20</v>
      </c>
      <c r="B43" s="466"/>
      <c r="C43" s="466"/>
      <c r="D43" s="466"/>
      <c r="E43" s="466"/>
      <c r="F43" s="466"/>
      <c r="G43" s="466"/>
      <c r="H43" s="466"/>
      <c r="I43" s="466"/>
      <c r="J43" s="466"/>
      <c r="K43" s="466"/>
      <c r="L43" s="466"/>
      <c r="M43" s="466"/>
      <c r="N43" s="466"/>
      <c r="O43" s="466"/>
      <c r="P43" s="466"/>
      <c r="Q43" s="466"/>
      <c r="R43" s="466"/>
      <c r="S43" s="466"/>
      <c r="T43" s="466"/>
      <c r="U43" s="466"/>
      <c r="V43" s="466"/>
      <c r="W43" s="466"/>
      <c r="X43" s="466"/>
      <c r="Y43" s="466"/>
      <c r="Z43" s="466"/>
      <c r="AA43" s="466"/>
      <c r="AB43" s="232"/>
      <c r="AC43" s="232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2"/>
      <c r="AY43" s="232"/>
      <c r="AZ43" s="162"/>
      <c r="BA43" s="163"/>
      <c r="BB43" s="163"/>
      <c r="BC43" s="163"/>
      <c r="BD43" s="163"/>
      <c r="BE43" s="164"/>
    </row>
    <row r="44" spans="1:59" s="112" customFormat="1" ht="15.75" customHeight="1" x14ac:dyDescent="0.3">
      <c r="A44" s="165"/>
      <c r="B44" s="98"/>
      <c r="C44" s="166" t="s">
        <v>21</v>
      </c>
      <c r="D44" s="31"/>
      <c r="E44" s="32"/>
      <c r="F44" s="32"/>
      <c r="G44" s="32"/>
      <c r="H44" s="8"/>
      <c r="I44" s="33" t="str">
        <f>IF(COUNTIF(I12:I41,"A")=0,"",COUNTIF(I12:I41,"A"))</f>
        <v/>
      </c>
      <c r="J44" s="31"/>
      <c r="K44" s="32"/>
      <c r="L44" s="32"/>
      <c r="M44" s="32"/>
      <c r="N44" s="8"/>
      <c r="O44" s="33" t="str">
        <f>IF(COUNTIF(O12:O41,"A")=0,"",COUNTIF(O12:O41,"A"))</f>
        <v/>
      </c>
      <c r="P44" s="31"/>
      <c r="Q44" s="32"/>
      <c r="R44" s="32"/>
      <c r="S44" s="32"/>
      <c r="T44" s="8"/>
      <c r="U44" s="33" t="str">
        <f>IF(COUNTIF(U12:U41,"A")=0,"",COUNTIF(U12:U41,"A"))</f>
        <v/>
      </c>
      <c r="V44" s="31"/>
      <c r="W44" s="32"/>
      <c r="X44" s="32"/>
      <c r="Y44" s="32"/>
      <c r="Z44" s="8"/>
      <c r="AA44" s="33" t="str">
        <f>IF(COUNTIF(AA12:AA41,"A")=0,"",COUNTIF(AA12:AA41,"A"))</f>
        <v/>
      </c>
      <c r="AB44" s="31"/>
      <c r="AC44" s="32"/>
      <c r="AD44" s="32"/>
      <c r="AE44" s="32"/>
      <c r="AF44" s="8"/>
      <c r="AG44" s="33" t="str">
        <f>IF(COUNTIF(AG12:AG41,"A")=0,"",COUNTIF(AG12:AG41,"A"))</f>
        <v/>
      </c>
      <c r="AH44" s="31"/>
      <c r="AI44" s="32"/>
      <c r="AJ44" s="32"/>
      <c r="AK44" s="32"/>
      <c r="AL44" s="8"/>
      <c r="AM44" s="33" t="str">
        <f>IF(COUNTIF(AM12:AM41,"A")=0,"",COUNTIF(AM12:AM41,"A"))</f>
        <v/>
      </c>
      <c r="AN44" s="31"/>
      <c r="AO44" s="32"/>
      <c r="AP44" s="32"/>
      <c r="AQ44" s="32"/>
      <c r="AR44" s="8"/>
      <c r="AS44" s="33" t="str">
        <f>IF(COUNTIF(AS12:AS41,"A")=0,"",COUNTIF(AS12:AS41,"A"))</f>
        <v/>
      </c>
      <c r="AT44" s="31"/>
      <c r="AU44" s="32"/>
      <c r="AV44" s="32"/>
      <c r="AW44" s="32"/>
      <c r="AX44" s="8"/>
      <c r="AY44" s="33" t="str">
        <f>IF(COUNTIF(AY12:AY41,"A")=0,"",COUNTIF(AY12:AY41,"A"))</f>
        <v/>
      </c>
      <c r="AZ44" s="34"/>
      <c r="BA44" s="32"/>
      <c r="BB44" s="32"/>
      <c r="BC44" s="32"/>
      <c r="BD44" s="8"/>
      <c r="BE44" s="85" t="str">
        <f t="shared" ref="BE44:BE56" si="104">IF(SUM(I44:AY44)=0,"",SUM(I44:AY44))</f>
        <v/>
      </c>
    </row>
    <row r="45" spans="1:59" s="112" customFormat="1" ht="15.75" customHeight="1" x14ac:dyDescent="0.3">
      <c r="A45" s="165"/>
      <c r="B45" s="98"/>
      <c r="C45" s="166" t="s">
        <v>22</v>
      </c>
      <c r="D45" s="31"/>
      <c r="E45" s="32"/>
      <c r="F45" s="32"/>
      <c r="G45" s="32"/>
      <c r="H45" s="8"/>
      <c r="I45" s="33" t="str">
        <f>IF(COUNTIF(I12:I41,"B")=0,"",COUNTIF(I12:I41,"B"))</f>
        <v/>
      </c>
      <c r="J45" s="31"/>
      <c r="K45" s="32"/>
      <c r="L45" s="32"/>
      <c r="M45" s="32"/>
      <c r="N45" s="8"/>
      <c r="O45" s="33" t="str">
        <f>IF(COUNTIF(O12:O41,"B")=0,"",COUNTIF(O12:O41,"B"))</f>
        <v/>
      </c>
      <c r="P45" s="31"/>
      <c r="Q45" s="32"/>
      <c r="R45" s="32"/>
      <c r="S45" s="32"/>
      <c r="T45" s="8"/>
      <c r="U45" s="33" t="str">
        <f>IF(COUNTIF(U12:U41,"B")=0,"",COUNTIF(U12:U41,"B"))</f>
        <v/>
      </c>
      <c r="V45" s="31"/>
      <c r="W45" s="32"/>
      <c r="X45" s="32"/>
      <c r="Y45" s="32"/>
      <c r="Z45" s="8"/>
      <c r="AA45" s="33" t="str">
        <f>IF(COUNTIF(AA12:AA41,"B")=0,"",COUNTIF(AA12:AA41,"B"))</f>
        <v/>
      </c>
      <c r="AB45" s="31"/>
      <c r="AC45" s="32"/>
      <c r="AD45" s="32"/>
      <c r="AE45" s="32"/>
      <c r="AF45" s="8"/>
      <c r="AG45" s="33" t="str">
        <f>IF(COUNTIF(AG12:AG41,"B")=0,"",COUNTIF(AG12:AG41,"B"))</f>
        <v/>
      </c>
      <c r="AH45" s="31"/>
      <c r="AI45" s="32"/>
      <c r="AJ45" s="32"/>
      <c r="AK45" s="32"/>
      <c r="AL45" s="8"/>
      <c r="AM45" s="33" t="str">
        <f>IF(COUNTIF(AM12:AM41,"B")=0,"",COUNTIF(AM12:AM41,"B"))</f>
        <v/>
      </c>
      <c r="AN45" s="31"/>
      <c r="AO45" s="32"/>
      <c r="AP45" s="32"/>
      <c r="AQ45" s="32"/>
      <c r="AR45" s="8"/>
      <c r="AS45" s="33" t="str">
        <f>IF(COUNTIF(AS12:AS41,"B")=0,"",COUNTIF(AS12:AS41,"B"))</f>
        <v/>
      </c>
      <c r="AT45" s="31"/>
      <c r="AU45" s="32"/>
      <c r="AV45" s="32"/>
      <c r="AW45" s="32"/>
      <c r="AX45" s="8"/>
      <c r="AY45" s="33" t="str">
        <f>IF(COUNTIF(AY12:AY41,"B")=0,"",COUNTIF(AY12:AY41,"B"))</f>
        <v/>
      </c>
      <c r="AZ45" s="34"/>
      <c r="BA45" s="32"/>
      <c r="BB45" s="32"/>
      <c r="BC45" s="32"/>
      <c r="BD45" s="8"/>
      <c r="BE45" s="85" t="str">
        <f t="shared" si="104"/>
        <v/>
      </c>
    </row>
    <row r="46" spans="1:59" s="112" customFormat="1" ht="15.75" customHeight="1" x14ac:dyDescent="0.3">
      <c r="A46" s="165"/>
      <c r="B46" s="98"/>
      <c r="C46" s="166" t="s">
        <v>57</v>
      </c>
      <c r="D46" s="31"/>
      <c r="E46" s="32"/>
      <c r="F46" s="32"/>
      <c r="G46" s="32"/>
      <c r="H46" s="8"/>
      <c r="I46" s="33" t="str">
        <f>IF(COUNTIF(I12:I41,"ÉÉ")=0,"",COUNTIF(I12:I41,"ÉÉ"))</f>
        <v/>
      </c>
      <c r="J46" s="31"/>
      <c r="K46" s="32"/>
      <c r="L46" s="32"/>
      <c r="M46" s="32"/>
      <c r="N46" s="8"/>
      <c r="O46" s="33" t="str">
        <f>IF(COUNTIF(O12:O41,"ÉÉ")=0,"",COUNTIF(O12:O41,"ÉÉ"))</f>
        <v/>
      </c>
      <c r="P46" s="31"/>
      <c r="Q46" s="32"/>
      <c r="R46" s="32"/>
      <c r="S46" s="32"/>
      <c r="T46" s="8"/>
      <c r="U46" s="33" t="str">
        <f>IF(COUNTIF(U12:U41,"ÉÉ")=0,"",COUNTIF(U12:U41,"ÉÉ"))</f>
        <v/>
      </c>
      <c r="V46" s="31"/>
      <c r="W46" s="32"/>
      <c r="X46" s="32"/>
      <c r="Y46" s="32"/>
      <c r="Z46" s="8"/>
      <c r="AA46" s="33" t="str">
        <f>IF(COUNTIF(AA12:AA41,"ÉÉ")=0,"",COUNTIF(AA12:AA41,"ÉÉ"))</f>
        <v/>
      </c>
      <c r="AB46" s="31"/>
      <c r="AC46" s="32"/>
      <c r="AD46" s="32"/>
      <c r="AE46" s="32"/>
      <c r="AF46" s="8"/>
      <c r="AG46" s="33">
        <f>IF(COUNTIF(AG12:AG41,"ÉÉ")=0,"",COUNTIF(AG12:AG41,"ÉÉ"))</f>
        <v>3</v>
      </c>
      <c r="AH46" s="31"/>
      <c r="AI46" s="32"/>
      <c r="AJ46" s="32"/>
      <c r="AK46" s="32"/>
      <c r="AL46" s="8"/>
      <c r="AM46" s="33">
        <f>IF(COUNTIF(AM12:AM41,"ÉÉ")=0,"",COUNTIF(AM12:AM41,"ÉÉ"))</f>
        <v>3</v>
      </c>
      <c r="AN46" s="31"/>
      <c r="AO46" s="32"/>
      <c r="AP46" s="32"/>
      <c r="AQ46" s="32"/>
      <c r="AR46" s="8"/>
      <c r="AS46" s="33">
        <f>IF(COUNTIF(AS12:AS41,"ÉÉ")=0,"",COUNTIF(AS12:AS41,"ÉÉ"))</f>
        <v>2</v>
      </c>
      <c r="AT46" s="31"/>
      <c r="AU46" s="32"/>
      <c r="AV46" s="32"/>
      <c r="AW46" s="32"/>
      <c r="AX46" s="8"/>
      <c r="AY46" s="33" t="str">
        <f>IF(COUNTIF(AY12:AY41,"ÉÉ")=0,"",COUNTIF(AY12:AY41,"ÉÉ"))</f>
        <v/>
      </c>
      <c r="AZ46" s="34"/>
      <c r="BA46" s="32"/>
      <c r="BB46" s="32"/>
      <c r="BC46" s="32"/>
      <c r="BD46" s="8"/>
      <c r="BE46" s="85">
        <f t="shared" si="104"/>
        <v>8</v>
      </c>
    </row>
    <row r="47" spans="1:59" s="112" customFormat="1" ht="15.75" customHeight="1" x14ac:dyDescent="0.3">
      <c r="A47" s="165"/>
      <c r="B47" s="98"/>
      <c r="C47" s="166" t="s">
        <v>58</v>
      </c>
      <c r="D47" s="86"/>
      <c r="E47" s="87"/>
      <c r="F47" s="87"/>
      <c r="G47" s="87"/>
      <c r="H47" s="88"/>
      <c r="I47" s="33" t="str">
        <f>IF(COUNTIF(I12:I41,"ÉÉ(Z)")=0,"",COUNTIF(I12:I41,"ÉÉ(Z)"))</f>
        <v/>
      </c>
      <c r="J47" s="86"/>
      <c r="K47" s="87"/>
      <c r="L47" s="87"/>
      <c r="M47" s="87"/>
      <c r="N47" s="88"/>
      <c r="O47" s="33" t="str">
        <f>IF(COUNTIF(O12:O41,"ÉÉ(Z)")=0,"",COUNTIF(O12:O41,"ÉÉ(Z)"))</f>
        <v/>
      </c>
      <c r="P47" s="86"/>
      <c r="Q47" s="87"/>
      <c r="R47" s="87"/>
      <c r="S47" s="87"/>
      <c r="T47" s="88"/>
      <c r="U47" s="33" t="str">
        <f>IF(COUNTIF(U12:U41,"ÉÉ(Z)")=0,"",COUNTIF(U12:U41,"ÉÉ(Z)"))</f>
        <v/>
      </c>
      <c r="V47" s="86"/>
      <c r="W47" s="87"/>
      <c r="X47" s="87"/>
      <c r="Y47" s="87"/>
      <c r="Z47" s="88"/>
      <c r="AA47" s="33" t="str">
        <f>IF(COUNTIF(AA12:AA41,"ÉÉ(Z)")=0,"",COUNTIF(AA12:AA41,"ÉÉ(Z)"))</f>
        <v/>
      </c>
      <c r="AB47" s="86"/>
      <c r="AC47" s="87"/>
      <c r="AD47" s="87"/>
      <c r="AE47" s="87"/>
      <c r="AF47" s="88"/>
      <c r="AG47" s="33" t="str">
        <f>IF(COUNTIF(AG12:AG41,"ÉÉ(Z)")=0,"",COUNTIF(AG12:AG41,"ÉÉ(Z)"))</f>
        <v/>
      </c>
      <c r="AH47" s="86"/>
      <c r="AI47" s="87"/>
      <c r="AJ47" s="87"/>
      <c r="AK47" s="87"/>
      <c r="AL47" s="88"/>
      <c r="AM47" s="33" t="str">
        <f>IF(COUNTIF(AM12:AM41,"ÉÉ(Z)")=0,"",COUNTIF(AM12:AM41,"ÉÉ(Z)"))</f>
        <v/>
      </c>
      <c r="AN47" s="86"/>
      <c r="AO47" s="87"/>
      <c r="AP47" s="87"/>
      <c r="AQ47" s="87"/>
      <c r="AR47" s="88"/>
      <c r="AS47" s="33">
        <f>IF(COUNTIF(AS12:AS41,"ÉÉ(Z)")=0,"",COUNTIF(AS12:AS41,"ÉÉ(Z)"))</f>
        <v>1</v>
      </c>
      <c r="AT47" s="86"/>
      <c r="AU47" s="87"/>
      <c r="AV47" s="87"/>
      <c r="AW47" s="87"/>
      <c r="AX47" s="88"/>
      <c r="AY47" s="33" t="str">
        <f>IF(COUNTIF(AY12:AY41,"ÉÉ(Z)")=0,"",COUNTIF(AY12:AY41,"ÉÉ(Z)"))</f>
        <v/>
      </c>
      <c r="AZ47" s="89"/>
      <c r="BA47" s="87"/>
      <c r="BB47" s="87"/>
      <c r="BC47" s="87"/>
      <c r="BD47" s="88"/>
      <c r="BE47" s="85">
        <f t="shared" si="104"/>
        <v>1</v>
      </c>
    </row>
    <row r="48" spans="1:59" s="112" customFormat="1" ht="15.75" customHeight="1" x14ac:dyDescent="0.3">
      <c r="A48" s="165"/>
      <c r="B48" s="98"/>
      <c r="C48" s="166" t="s">
        <v>59</v>
      </c>
      <c r="D48" s="31"/>
      <c r="E48" s="32"/>
      <c r="F48" s="32"/>
      <c r="G48" s="32"/>
      <c r="H48" s="8"/>
      <c r="I48" s="33" t="str">
        <f>IF(COUNTIF(I12:I41,"GYJ")=0,"",COUNTIF(I12:I41,"GYJ"))</f>
        <v/>
      </c>
      <c r="J48" s="31"/>
      <c r="K48" s="32"/>
      <c r="L48" s="32"/>
      <c r="M48" s="32"/>
      <c r="N48" s="8"/>
      <c r="O48" s="33" t="str">
        <f>IF(COUNTIF(O12:O41,"GYJ")=0,"",COUNTIF(O12:O41,"GYJ"))</f>
        <v/>
      </c>
      <c r="P48" s="31"/>
      <c r="Q48" s="32"/>
      <c r="R48" s="32"/>
      <c r="S48" s="32"/>
      <c r="T48" s="8"/>
      <c r="U48" s="33" t="str">
        <f>IF(COUNTIF(U12:U41,"GYJ")=0,"",COUNTIF(U12:U41,"GYJ"))</f>
        <v/>
      </c>
      <c r="V48" s="31"/>
      <c r="W48" s="32"/>
      <c r="X48" s="32"/>
      <c r="Y48" s="32"/>
      <c r="Z48" s="8"/>
      <c r="AA48" s="33" t="str">
        <f>IF(COUNTIF(AA12:AA41,"GYJ")=0,"",COUNTIF(AA12:AA41,"GYJ"))</f>
        <v/>
      </c>
      <c r="AB48" s="31"/>
      <c r="AC48" s="32"/>
      <c r="AD48" s="32"/>
      <c r="AE48" s="32"/>
      <c r="AF48" s="8"/>
      <c r="AG48" s="33" t="str">
        <f>IF(COUNTIF(AG12:AG41,"GYJ")=0,"",COUNTIF(AG12:AG41,"GYJ"))</f>
        <v/>
      </c>
      <c r="AH48" s="31"/>
      <c r="AI48" s="32"/>
      <c r="AJ48" s="32"/>
      <c r="AK48" s="32"/>
      <c r="AL48" s="8"/>
      <c r="AM48" s="33">
        <f>IF(COUNTIF(AM12:AM41,"GYJ")=0,"",COUNTIF(AM12:AM41,"GYJ"))</f>
        <v>1</v>
      </c>
      <c r="AN48" s="31"/>
      <c r="AO48" s="32"/>
      <c r="AP48" s="32"/>
      <c r="AQ48" s="32"/>
      <c r="AR48" s="8"/>
      <c r="AS48" s="33">
        <f>IF(COUNTIF(AS12:AS41,"GYJ")=0,"",COUNTIF(AS12:AS41,"GYJ"))</f>
        <v>1</v>
      </c>
      <c r="AT48" s="31"/>
      <c r="AU48" s="32"/>
      <c r="AV48" s="32"/>
      <c r="AW48" s="32"/>
      <c r="AX48" s="8"/>
      <c r="AY48" s="33">
        <f>IF(COUNTIF(AY12:AY41,"GYJ")=0,"",COUNTIF(AY12:AY41,"GYJ"))</f>
        <v>2</v>
      </c>
      <c r="AZ48" s="34"/>
      <c r="BA48" s="32"/>
      <c r="BB48" s="32"/>
      <c r="BC48" s="32"/>
      <c r="BD48" s="8"/>
      <c r="BE48" s="85">
        <f t="shared" si="104"/>
        <v>4</v>
      </c>
    </row>
    <row r="49" spans="1:57" s="112" customFormat="1" ht="15.75" customHeight="1" x14ac:dyDescent="0.25">
      <c r="A49" s="165"/>
      <c r="B49" s="167"/>
      <c r="C49" s="166" t="s">
        <v>60</v>
      </c>
      <c r="D49" s="31"/>
      <c r="E49" s="32"/>
      <c r="F49" s="32"/>
      <c r="G49" s="32"/>
      <c r="H49" s="8"/>
      <c r="I49" s="33" t="str">
        <f>IF(COUNTIF(I12:I41,"GYJ(Z)")=0,"",COUNTIF(I12:I41,"GYJ(Z)"))</f>
        <v/>
      </c>
      <c r="J49" s="31"/>
      <c r="K49" s="32"/>
      <c r="L49" s="32"/>
      <c r="M49" s="32"/>
      <c r="N49" s="8"/>
      <c r="O49" s="33" t="str">
        <f>IF(COUNTIF(O12:O41,"GYJ(Z)")=0,"",COUNTIF(O12:O41,"GYJ(Z)"))</f>
        <v/>
      </c>
      <c r="P49" s="31"/>
      <c r="Q49" s="32"/>
      <c r="R49" s="32"/>
      <c r="S49" s="32"/>
      <c r="T49" s="8"/>
      <c r="U49" s="33" t="str">
        <f>IF(COUNTIF(U12:U41,"GYJ(Z)")=0,"",COUNTIF(U12:U41,"GYJ(Z)"))</f>
        <v/>
      </c>
      <c r="V49" s="31"/>
      <c r="W49" s="32"/>
      <c r="X49" s="32"/>
      <c r="Y49" s="32"/>
      <c r="Z49" s="8"/>
      <c r="AA49" s="33" t="str">
        <f>IF(COUNTIF(AA12:AA41,"GYJ(Z)")=0,"",COUNTIF(AA12:AA41,"GYJ(Z)"))</f>
        <v/>
      </c>
      <c r="AB49" s="31"/>
      <c r="AC49" s="32"/>
      <c r="AD49" s="32"/>
      <c r="AE49" s="32"/>
      <c r="AF49" s="8"/>
      <c r="AG49" s="33" t="str">
        <f>IF(COUNTIF(AG12:AG41,"GYJ(Z)")=0,"",COUNTIF(AG12:AG41,"GYJ(Z)"))</f>
        <v/>
      </c>
      <c r="AH49" s="31"/>
      <c r="AI49" s="32"/>
      <c r="AJ49" s="32"/>
      <c r="AK49" s="32"/>
      <c r="AL49" s="8"/>
      <c r="AM49" s="33" t="str">
        <f>IF(COUNTIF(AM12:AM41,"GYJ(Z)")=0,"",COUNTIF(AM12:AM41,"GYJ(Z)"))</f>
        <v/>
      </c>
      <c r="AN49" s="31"/>
      <c r="AO49" s="32"/>
      <c r="AP49" s="32"/>
      <c r="AQ49" s="32"/>
      <c r="AR49" s="8"/>
      <c r="AS49" s="33" t="str">
        <f>IF(COUNTIF(AS12:AS41,"GYJ(Z)")=0,"",COUNTIF(AS12:AS41,"GYJ(Z)"))</f>
        <v/>
      </c>
      <c r="AT49" s="31"/>
      <c r="AU49" s="32"/>
      <c r="AV49" s="32"/>
      <c r="AW49" s="32"/>
      <c r="AX49" s="8"/>
      <c r="AY49" s="33" t="str">
        <f>IF(COUNTIF(AY12:AY41,"GYJ(Z)")=0,"",COUNTIF(AY12:AY41,"GYJ(Z)"))</f>
        <v/>
      </c>
      <c r="AZ49" s="34"/>
      <c r="BA49" s="32"/>
      <c r="BB49" s="32"/>
      <c r="BC49" s="32"/>
      <c r="BD49" s="8"/>
      <c r="BE49" s="85" t="str">
        <f t="shared" si="104"/>
        <v/>
      </c>
    </row>
    <row r="50" spans="1:57" s="112" customFormat="1" ht="15.75" customHeight="1" x14ac:dyDescent="0.3">
      <c r="A50" s="165"/>
      <c r="B50" s="98"/>
      <c r="C50" s="30" t="s">
        <v>32</v>
      </c>
      <c r="D50" s="31"/>
      <c r="E50" s="32"/>
      <c r="F50" s="32"/>
      <c r="G50" s="32"/>
      <c r="H50" s="8"/>
      <c r="I50" s="33" t="str">
        <f>IF(COUNTIF(I12:I41,"K")=0,"",COUNTIF(I12:I41,"K"))</f>
        <v/>
      </c>
      <c r="J50" s="31"/>
      <c r="K50" s="32"/>
      <c r="L50" s="32"/>
      <c r="M50" s="32"/>
      <c r="N50" s="8"/>
      <c r="O50" s="33" t="str">
        <f>IF(COUNTIF(O12:O41,"K")=0,"",COUNTIF(O12:O41,"K"))</f>
        <v/>
      </c>
      <c r="P50" s="31"/>
      <c r="Q50" s="32"/>
      <c r="R50" s="32"/>
      <c r="S50" s="32"/>
      <c r="T50" s="8"/>
      <c r="U50" s="33" t="str">
        <f>IF(COUNTIF(U12:U41,"K")=0,"",COUNTIF(U12:U41,"K"))</f>
        <v/>
      </c>
      <c r="V50" s="31"/>
      <c r="W50" s="32"/>
      <c r="X50" s="32"/>
      <c r="Y50" s="32"/>
      <c r="Z50" s="8"/>
      <c r="AA50" s="33" t="str">
        <f>IF(COUNTIF(AA12:AA41,"K")=0,"",COUNTIF(AA12:AA41,"K"))</f>
        <v/>
      </c>
      <c r="AB50" s="31"/>
      <c r="AC50" s="32"/>
      <c r="AD50" s="32"/>
      <c r="AE50" s="32"/>
      <c r="AF50" s="8"/>
      <c r="AG50" s="33">
        <f>IF(COUNTIF(AG12:AG41,"K")=0,"",COUNTIF(AG12:AG41,"K"))</f>
        <v>2</v>
      </c>
      <c r="AH50" s="31"/>
      <c r="AI50" s="32"/>
      <c r="AJ50" s="32"/>
      <c r="AK50" s="32"/>
      <c r="AL50" s="8"/>
      <c r="AM50" s="33">
        <f>IF(COUNTIF(AM12:AM41,"K")=0,"",COUNTIF(AM12:AM41,"K"))</f>
        <v>2</v>
      </c>
      <c r="AN50" s="31"/>
      <c r="AO50" s="32"/>
      <c r="AP50" s="32"/>
      <c r="AQ50" s="32"/>
      <c r="AR50" s="8"/>
      <c r="AS50" s="33" t="str">
        <f>IF(COUNTIF(AS12:AS41,"K")=0,"",COUNTIF(AS12:AS41,"K"))</f>
        <v/>
      </c>
      <c r="AT50" s="31"/>
      <c r="AU50" s="32"/>
      <c r="AV50" s="32"/>
      <c r="AW50" s="32"/>
      <c r="AX50" s="8"/>
      <c r="AY50" s="33">
        <f>IF(COUNTIF(AY12:AY41,"K")=0,"",COUNTIF(AY12:AY41,"K"))</f>
        <v>1</v>
      </c>
      <c r="AZ50" s="34"/>
      <c r="BA50" s="32"/>
      <c r="BB50" s="32"/>
      <c r="BC50" s="32"/>
      <c r="BD50" s="8"/>
      <c r="BE50" s="85">
        <f t="shared" si="104"/>
        <v>5</v>
      </c>
    </row>
    <row r="51" spans="1:57" s="112" customFormat="1" ht="15.75" customHeight="1" x14ac:dyDescent="0.3">
      <c r="A51" s="165"/>
      <c r="B51" s="98"/>
      <c r="C51" s="30" t="s">
        <v>33</v>
      </c>
      <c r="D51" s="31"/>
      <c r="E51" s="32"/>
      <c r="F51" s="32"/>
      <c r="G51" s="32"/>
      <c r="H51" s="8"/>
      <c r="I51" s="33" t="str">
        <f>IF(COUNTIF(I12:I41,"K(Z)")=0,"",COUNTIF(I12:I41,"K(Z)"))</f>
        <v/>
      </c>
      <c r="J51" s="31"/>
      <c r="K51" s="32"/>
      <c r="L51" s="32"/>
      <c r="M51" s="32"/>
      <c r="N51" s="8"/>
      <c r="O51" s="33" t="str">
        <f>IF(COUNTIF(O12:O41,"K(Z)")=0,"",COUNTIF(O12:O41,"K(Z)"))</f>
        <v/>
      </c>
      <c r="P51" s="31"/>
      <c r="Q51" s="32"/>
      <c r="R51" s="32"/>
      <c r="S51" s="32"/>
      <c r="T51" s="8"/>
      <c r="U51" s="33" t="str">
        <f>IF(COUNTIF(U12:U41,"K(Z)")=0,"",COUNTIF(U12:U41,"K(Z)"))</f>
        <v/>
      </c>
      <c r="V51" s="31"/>
      <c r="W51" s="32"/>
      <c r="X51" s="32"/>
      <c r="Y51" s="32"/>
      <c r="Z51" s="8"/>
      <c r="AA51" s="33" t="str">
        <f>IF(COUNTIF(AA12:AA41,"K(Z)")=0,"",COUNTIF(AA12:AA41,"K(Z)"))</f>
        <v/>
      </c>
      <c r="AB51" s="31"/>
      <c r="AC51" s="32"/>
      <c r="AD51" s="32"/>
      <c r="AE51" s="32"/>
      <c r="AF51" s="8"/>
      <c r="AG51" s="33" t="str">
        <f>IF(COUNTIF(AG12:AG41,"K(Z)")=0,"",COUNTIF(AG12:AG41,"K(Z)"))</f>
        <v/>
      </c>
      <c r="AH51" s="31"/>
      <c r="AI51" s="32"/>
      <c r="AJ51" s="32"/>
      <c r="AK51" s="32"/>
      <c r="AL51" s="8"/>
      <c r="AM51" s="33" t="str">
        <f>IF(COUNTIF(AM12:AM41,"K(Z)")=0,"",COUNTIF(AM12:AM41,"K(Z)"))</f>
        <v/>
      </c>
      <c r="AN51" s="31"/>
      <c r="AO51" s="32"/>
      <c r="AP51" s="32"/>
      <c r="AQ51" s="32"/>
      <c r="AR51" s="8"/>
      <c r="AS51" s="33">
        <f>IF(COUNTIF(AS12:AS41,"K(Z)")=0,"",COUNTIF(AS12:AS41,"K(Z)"))</f>
        <v>1</v>
      </c>
      <c r="AT51" s="31"/>
      <c r="AU51" s="32"/>
      <c r="AV51" s="32"/>
      <c r="AW51" s="32"/>
      <c r="AX51" s="8"/>
      <c r="AY51" s="33">
        <f>IF(COUNTIF(AY12:AY41,"K(Z)")=0,"",COUNTIF(AY12:AY41,"K(Z)"))</f>
        <v>1</v>
      </c>
      <c r="AZ51" s="34"/>
      <c r="BA51" s="32"/>
      <c r="BB51" s="32"/>
      <c r="BC51" s="32"/>
      <c r="BD51" s="8"/>
      <c r="BE51" s="85">
        <f t="shared" si="104"/>
        <v>2</v>
      </c>
    </row>
    <row r="52" spans="1:57" s="112" customFormat="1" ht="15.75" customHeight="1" x14ac:dyDescent="0.3">
      <c r="A52" s="165"/>
      <c r="B52" s="98"/>
      <c r="C52" s="166" t="s">
        <v>23</v>
      </c>
      <c r="D52" s="31"/>
      <c r="E52" s="32"/>
      <c r="F52" s="32"/>
      <c r="G52" s="32"/>
      <c r="H52" s="8"/>
      <c r="I52" s="33" t="str">
        <f>IF(COUNTIF(I12:I41,"AV")=0,"",COUNTIF(I12:I41,"AV"))</f>
        <v/>
      </c>
      <c r="J52" s="31"/>
      <c r="K52" s="32"/>
      <c r="L52" s="32"/>
      <c r="M52" s="32"/>
      <c r="N52" s="8"/>
      <c r="O52" s="33" t="str">
        <f>IF(COUNTIF(O12:O41,"AV")=0,"",COUNTIF(O12:O41,"AV"))</f>
        <v/>
      </c>
      <c r="P52" s="31"/>
      <c r="Q52" s="32"/>
      <c r="R52" s="32"/>
      <c r="S52" s="32"/>
      <c r="T52" s="8"/>
      <c r="U52" s="33" t="str">
        <f>IF(COUNTIF(U12:U41,"AV")=0,"",COUNTIF(U12:U41,"AV"))</f>
        <v/>
      </c>
      <c r="V52" s="31"/>
      <c r="W52" s="32"/>
      <c r="X52" s="32"/>
      <c r="Y52" s="32"/>
      <c r="Z52" s="8"/>
      <c r="AA52" s="33" t="str">
        <f>IF(COUNTIF(AA12:AA41,"AV")=0,"",COUNTIF(AA12:AA41,"AV"))</f>
        <v/>
      </c>
      <c r="AB52" s="31"/>
      <c r="AC52" s="32"/>
      <c r="AD52" s="32"/>
      <c r="AE52" s="32"/>
      <c r="AF52" s="8"/>
      <c r="AG52" s="33" t="str">
        <f>IF(COUNTIF(AG12:AG41,"AV")=0,"",COUNTIF(AG12:AG41,"AV"))</f>
        <v/>
      </c>
      <c r="AH52" s="31"/>
      <c r="AI52" s="32"/>
      <c r="AJ52" s="32"/>
      <c r="AK52" s="32"/>
      <c r="AL52" s="8"/>
      <c r="AM52" s="33" t="str">
        <f>IF(COUNTIF(AM12:AM41,"AV")=0,"",COUNTIF(AM12:AM41,"AV"))</f>
        <v/>
      </c>
      <c r="AN52" s="31"/>
      <c r="AO52" s="32"/>
      <c r="AP52" s="32"/>
      <c r="AQ52" s="32"/>
      <c r="AR52" s="8"/>
      <c r="AS52" s="33" t="str">
        <f>IF(COUNTIF(AS12:AS41,"AV")=0,"",COUNTIF(AS12:AS41,"AV"))</f>
        <v/>
      </c>
      <c r="AT52" s="31"/>
      <c r="AU52" s="32"/>
      <c r="AV52" s="32"/>
      <c r="AW52" s="32"/>
      <c r="AX52" s="8"/>
      <c r="AY52" s="33" t="str">
        <f>IF(COUNTIF(AY12:AY41,"AV")=0,"",COUNTIF(AY12:AY41,"AV"))</f>
        <v/>
      </c>
      <c r="AZ52" s="34"/>
      <c r="BA52" s="32"/>
      <c r="BB52" s="32"/>
      <c r="BC52" s="32"/>
      <c r="BD52" s="8"/>
      <c r="BE52" s="85" t="str">
        <f t="shared" si="104"/>
        <v/>
      </c>
    </row>
    <row r="53" spans="1:57" s="112" customFormat="1" ht="15.75" customHeight="1" x14ac:dyDescent="0.3">
      <c r="A53" s="165"/>
      <c r="B53" s="98"/>
      <c r="C53" s="166" t="s">
        <v>61</v>
      </c>
      <c r="D53" s="31"/>
      <c r="E53" s="32"/>
      <c r="F53" s="32"/>
      <c r="G53" s="32"/>
      <c r="H53" s="8"/>
      <c r="I53" s="33" t="str">
        <f>IF(COUNTIF(I12:I41,"KV")=0,"",COUNTIF(I12:I41,"KV"))</f>
        <v/>
      </c>
      <c r="J53" s="31"/>
      <c r="K53" s="32"/>
      <c r="L53" s="32"/>
      <c r="M53" s="32"/>
      <c r="N53" s="8"/>
      <c r="O53" s="33" t="str">
        <f>IF(COUNTIF(O12:O41,"KV")=0,"",COUNTIF(O12:O41,"KV"))</f>
        <v/>
      </c>
      <c r="P53" s="31"/>
      <c r="Q53" s="32"/>
      <c r="R53" s="32"/>
      <c r="S53" s="32"/>
      <c r="T53" s="8"/>
      <c r="U53" s="33" t="str">
        <f>IF(COUNTIF(U12:U41,"KV")=0,"",COUNTIF(U12:U41,"KV"))</f>
        <v/>
      </c>
      <c r="V53" s="31"/>
      <c r="W53" s="32"/>
      <c r="X53" s="32"/>
      <c r="Y53" s="32"/>
      <c r="Z53" s="8"/>
      <c r="AA53" s="33" t="str">
        <f>IF(COUNTIF(AA12:AA41,"KV")=0,"",COUNTIF(AA12:AA41,"KV"))</f>
        <v/>
      </c>
      <c r="AB53" s="31"/>
      <c r="AC53" s="32"/>
      <c r="AD53" s="32"/>
      <c r="AE53" s="32"/>
      <c r="AF53" s="8"/>
      <c r="AG53" s="33" t="str">
        <f>IF(COUNTIF(AG12:AG41,"KV")=0,"",COUNTIF(AG12:AG41,"KV"))</f>
        <v/>
      </c>
      <c r="AH53" s="31"/>
      <c r="AI53" s="32"/>
      <c r="AJ53" s="32"/>
      <c r="AK53" s="32"/>
      <c r="AL53" s="8"/>
      <c r="AM53" s="33" t="str">
        <f>IF(COUNTIF(AM12:AM41,"KV")=0,"",COUNTIF(AM12:AM41,"KV"))</f>
        <v/>
      </c>
      <c r="AN53" s="31"/>
      <c r="AO53" s="32"/>
      <c r="AP53" s="32"/>
      <c r="AQ53" s="32"/>
      <c r="AR53" s="8"/>
      <c r="AS53" s="33" t="str">
        <f>IF(COUNTIF(AS12:AS41,"KV")=0,"",COUNTIF(AS12:AS41,"KV"))</f>
        <v/>
      </c>
      <c r="AT53" s="31"/>
      <c r="AU53" s="32"/>
      <c r="AV53" s="32"/>
      <c r="AW53" s="32"/>
      <c r="AX53" s="8"/>
      <c r="AY53" s="33" t="str">
        <f>IF(COUNTIF(AY12:AY41,"KV")=0,"",COUNTIF(AY12:AY41,"KV"))</f>
        <v/>
      </c>
      <c r="AZ53" s="34"/>
      <c r="BA53" s="32"/>
      <c r="BB53" s="32"/>
      <c r="BC53" s="32"/>
      <c r="BD53" s="8"/>
      <c r="BE53" s="85" t="str">
        <f t="shared" si="104"/>
        <v/>
      </c>
    </row>
    <row r="54" spans="1:57" s="112" customFormat="1" ht="15.75" customHeight="1" x14ac:dyDescent="0.3">
      <c r="A54" s="165"/>
      <c r="B54" s="98"/>
      <c r="C54" s="166" t="s">
        <v>62</v>
      </c>
      <c r="D54" s="39"/>
      <c r="E54" s="40"/>
      <c r="F54" s="40"/>
      <c r="G54" s="40"/>
      <c r="H54" s="17"/>
      <c r="I54" s="33" t="str">
        <f>IF(COUNTIF(I12:I41,"SZG")=0,"",COUNTIF(I12:I41,"SZG"))</f>
        <v/>
      </c>
      <c r="J54" s="39"/>
      <c r="K54" s="40"/>
      <c r="L54" s="40"/>
      <c r="M54" s="40"/>
      <c r="N54" s="17"/>
      <c r="O54" s="33" t="str">
        <f>IF(COUNTIF(O12:O41,"SZG")=0,"",COUNTIF(O12:O41,"SZG"))</f>
        <v/>
      </c>
      <c r="P54" s="39"/>
      <c r="Q54" s="40"/>
      <c r="R54" s="40"/>
      <c r="S54" s="40"/>
      <c r="T54" s="17"/>
      <c r="U54" s="33" t="str">
        <f>IF(COUNTIF(U12:U41,"SZG")=0,"",COUNTIF(U12:U41,"SZG"))</f>
        <v/>
      </c>
      <c r="V54" s="39"/>
      <c r="W54" s="40"/>
      <c r="X54" s="40"/>
      <c r="Y54" s="40"/>
      <c r="Z54" s="17"/>
      <c r="AA54" s="33" t="str">
        <f>IF(COUNTIF(AA12:AA41,"SZG")=0,"",COUNTIF(AA12:AA41,"SZG"))</f>
        <v/>
      </c>
      <c r="AB54" s="39"/>
      <c r="AC54" s="40"/>
      <c r="AD54" s="40"/>
      <c r="AE54" s="40"/>
      <c r="AF54" s="17"/>
      <c r="AG54" s="33" t="str">
        <f>IF(COUNTIF(AG12:AG41,"SZG")=0,"",COUNTIF(AG12:AG41,"SZG"))</f>
        <v/>
      </c>
      <c r="AH54" s="39"/>
      <c r="AI54" s="40"/>
      <c r="AJ54" s="40"/>
      <c r="AK54" s="40"/>
      <c r="AL54" s="17"/>
      <c r="AM54" s="33" t="str">
        <f>IF(COUNTIF(AM12:AM41,"SZG")=0,"",COUNTIF(AM12:AM41,"SZG"))</f>
        <v/>
      </c>
      <c r="AN54" s="39"/>
      <c r="AO54" s="40"/>
      <c r="AP54" s="40"/>
      <c r="AQ54" s="40"/>
      <c r="AR54" s="17"/>
      <c r="AS54" s="33" t="str">
        <f>IF(COUNTIF(AS12:AS41,"SZG")=0,"",COUNTIF(AS12:AS41,"SZG"))</f>
        <v/>
      </c>
      <c r="AT54" s="39"/>
      <c r="AU54" s="40"/>
      <c r="AV54" s="40"/>
      <c r="AW54" s="40"/>
      <c r="AX54" s="17"/>
      <c r="AY54" s="33" t="str">
        <f>IF(COUNTIF(AY12:AY41,"SZG")=0,"",COUNTIF(AY12:AY41,"SZG"))</f>
        <v/>
      </c>
      <c r="AZ54" s="34"/>
      <c r="BA54" s="32"/>
      <c r="BB54" s="32"/>
      <c r="BC54" s="32"/>
      <c r="BD54" s="8"/>
      <c r="BE54" s="85" t="str">
        <f t="shared" si="104"/>
        <v/>
      </c>
    </row>
    <row r="55" spans="1:57" s="112" customFormat="1" ht="15.75" customHeight="1" x14ac:dyDescent="0.3">
      <c r="A55" s="165"/>
      <c r="B55" s="98"/>
      <c r="C55" s="166" t="s">
        <v>63</v>
      </c>
      <c r="D55" s="39"/>
      <c r="E55" s="40"/>
      <c r="F55" s="40"/>
      <c r="G55" s="40"/>
      <c r="H55" s="17"/>
      <c r="I55" s="33" t="str">
        <f>IF(COUNTIF(I12:I41,"ZV")=0,"",COUNTIF(I12:I41,"ZV"))</f>
        <v/>
      </c>
      <c r="J55" s="39"/>
      <c r="K55" s="40"/>
      <c r="L55" s="40"/>
      <c r="M55" s="40"/>
      <c r="N55" s="17"/>
      <c r="O55" s="33" t="str">
        <f>IF(COUNTIF(O12:O41,"ZV")=0,"",COUNTIF(O12:O41,"ZV"))</f>
        <v/>
      </c>
      <c r="P55" s="39"/>
      <c r="Q55" s="40"/>
      <c r="R55" s="40"/>
      <c r="S55" s="40"/>
      <c r="T55" s="17"/>
      <c r="U55" s="33" t="str">
        <f>IF(COUNTIF(U12:U41,"ZV")=0,"",COUNTIF(U12:U41,"ZV"))</f>
        <v/>
      </c>
      <c r="V55" s="39"/>
      <c r="W55" s="40"/>
      <c r="X55" s="40"/>
      <c r="Y55" s="40"/>
      <c r="Z55" s="17"/>
      <c r="AA55" s="33" t="str">
        <f>IF(COUNTIF(AA12:AA41,"ZV")=0,"",COUNTIF(AA12:AA41,"ZV"))</f>
        <v/>
      </c>
      <c r="AB55" s="39"/>
      <c r="AC55" s="40"/>
      <c r="AD55" s="40"/>
      <c r="AE55" s="40"/>
      <c r="AF55" s="17"/>
      <c r="AG55" s="33" t="str">
        <f>IF(COUNTIF(AG12:AG41,"ZV")=0,"",COUNTIF(AG12:AG41,"ZV"))</f>
        <v/>
      </c>
      <c r="AH55" s="39"/>
      <c r="AI55" s="40"/>
      <c r="AJ55" s="40"/>
      <c r="AK55" s="40"/>
      <c r="AL55" s="17"/>
      <c r="AM55" s="33" t="str">
        <f>IF(COUNTIF(AM12:AM41,"ZV")=0,"",COUNTIF(AM12:AM41,"ZV"))</f>
        <v/>
      </c>
      <c r="AN55" s="39"/>
      <c r="AO55" s="40"/>
      <c r="AP55" s="40"/>
      <c r="AQ55" s="40"/>
      <c r="AR55" s="17"/>
      <c r="AS55" s="33" t="str">
        <f>IF(COUNTIF(AS12:AS41,"ZV")=0,"",COUNTIF(AS12:AS41,"ZV"))</f>
        <v/>
      </c>
      <c r="AT55" s="39"/>
      <c r="AU55" s="40"/>
      <c r="AV55" s="40"/>
      <c r="AW55" s="40"/>
      <c r="AX55" s="17"/>
      <c r="AY55" s="33" t="str">
        <f>IF(COUNTIF(AY12:AY41,"ZV")=0,"",COUNTIF(AY12:AY41,"ZV"))</f>
        <v/>
      </c>
      <c r="AZ55" s="34"/>
      <c r="BA55" s="32"/>
      <c r="BB55" s="32"/>
      <c r="BC55" s="32"/>
      <c r="BD55" s="8"/>
      <c r="BE55" s="85" t="str">
        <f t="shared" si="104"/>
        <v/>
      </c>
    </row>
    <row r="56" spans="1:57" s="112" customFormat="1" ht="15.75" customHeight="1" thickBot="1" x14ac:dyDescent="0.35">
      <c r="A56" s="41"/>
      <c r="B56" s="27"/>
      <c r="C56" s="28" t="s">
        <v>24</v>
      </c>
      <c r="D56" s="42"/>
      <c r="E56" s="43"/>
      <c r="F56" s="43"/>
      <c r="G56" s="43"/>
      <c r="H56" s="44"/>
      <c r="I56" s="45" t="str">
        <f>IF(SUM(I44:I55)=0,"",SUM(I44:I55))</f>
        <v/>
      </c>
      <c r="J56" s="42"/>
      <c r="K56" s="43"/>
      <c r="L56" s="43"/>
      <c r="M56" s="43"/>
      <c r="N56" s="44"/>
      <c r="O56" s="45" t="str">
        <f>IF(SUM(O44:O55)=0,"",SUM(O44:O55))</f>
        <v/>
      </c>
      <c r="P56" s="42"/>
      <c r="Q56" s="43"/>
      <c r="R56" s="43"/>
      <c r="S56" s="43"/>
      <c r="T56" s="44"/>
      <c r="U56" s="45" t="str">
        <f>IF(SUM(U44:U55)=0,"",SUM(U44:U55))</f>
        <v/>
      </c>
      <c r="V56" s="42"/>
      <c r="W56" s="43"/>
      <c r="X56" s="43"/>
      <c r="Y56" s="43"/>
      <c r="Z56" s="44"/>
      <c r="AA56" s="45" t="str">
        <f>IF(SUM(AA44:AA55)=0,"",SUM(AA44:AA55))</f>
        <v/>
      </c>
      <c r="AB56" s="42"/>
      <c r="AC56" s="43"/>
      <c r="AD56" s="43"/>
      <c r="AE56" s="43"/>
      <c r="AF56" s="44"/>
      <c r="AG56" s="45">
        <f>IF(SUM(AG44:AG55)=0,"",SUM(AG44:AG55))</f>
        <v>5</v>
      </c>
      <c r="AH56" s="42"/>
      <c r="AI56" s="43"/>
      <c r="AJ56" s="43"/>
      <c r="AK56" s="43"/>
      <c r="AL56" s="44"/>
      <c r="AM56" s="45">
        <f>IF(SUM(AM44:AM55)=0,"",SUM(AM44:AM55))</f>
        <v>6</v>
      </c>
      <c r="AN56" s="42"/>
      <c r="AO56" s="43"/>
      <c r="AP56" s="43"/>
      <c r="AQ56" s="43"/>
      <c r="AR56" s="44"/>
      <c r="AS56" s="45">
        <f>IF(SUM(AS44:AS55)=0,"",SUM(AS44:AS55))</f>
        <v>5</v>
      </c>
      <c r="AT56" s="42"/>
      <c r="AU56" s="43"/>
      <c r="AV56" s="43"/>
      <c r="AW56" s="43"/>
      <c r="AX56" s="44"/>
      <c r="AY56" s="45">
        <f>IF(SUM(AY44:AY55)=0,"",SUM(AY44:AY55))</f>
        <v>4</v>
      </c>
      <c r="AZ56" s="46"/>
      <c r="BA56" s="43"/>
      <c r="BB56" s="43"/>
      <c r="BC56" s="43"/>
      <c r="BD56" s="44"/>
      <c r="BE56" s="85">
        <f t="shared" si="104"/>
        <v>20</v>
      </c>
    </row>
    <row r="57" spans="1:57" s="112" customFormat="1" ht="15.75" customHeight="1" thickTop="1" x14ac:dyDescent="0.25">
      <c r="A57" s="168"/>
      <c r="B57" s="169"/>
      <c r="C57" s="169"/>
    </row>
    <row r="58" spans="1:57" s="112" customFormat="1" ht="15.75" customHeight="1" x14ac:dyDescent="0.25">
      <c r="A58" s="168"/>
      <c r="B58" s="169"/>
      <c r="C58" s="169"/>
    </row>
    <row r="59" spans="1:57" s="112" customFormat="1" ht="15.75" customHeight="1" x14ac:dyDescent="0.25">
      <c r="A59" s="168"/>
      <c r="B59" s="169"/>
      <c r="C59" s="169"/>
    </row>
    <row r="60" spans="1:57" s="112" customFormat="1" ht="15.75" customHeight="1" x14ac:dyDescent="0.25">
      <c r="A60" s="168"/>
      <c r="B60" s="169"/>
      <c r="C60" s="169"/>
    </row>
    <row r="61" spans="1:57" s="112" customFormat="1" ht="15.75" customHeight="1" x14ac:dyDescent="0.25">
      <c r="A61" s="168"/>
      <c r="B61" s="169"/>
      <c r="C61" s="169"/>
    </row>
    <row r="62" spans="1:57" s="112" customFormat="1" ht="15.75" customHeight="1" x14ac:dyDescent="0.25">
      <c r="A62" s="168"/>
      <c r="B62" s="169"/>
      <c r="C62" s="169"/>
    </row>
    <row r="63" spans="1:57" s="112" customFormat="1" ht="15.75" customHeight="1" x14ac:dyDescent="0.25">
      <c r="A63" s="168"/>
      <c r="B63" s="169"/>
      <c r="C63" s="169"/>
    </row>
    <row r="64" spans="1:57" s="112" customFormat="1" ht="15.75" customHeight="1" x14ac:dyDescent="0.25">
      <c r="A64" s="168"/>
      <c r="B64" s="169"/>
      <c r="C64" s="169"/>
    </row>
    <row r="65" spans="1:3" s="112" customFormat="1" ht="15.75" customHeight="1" x14ac:dyDescent="0.25">
      <c r="A65" s="168"/>
      <c r="B65" s="169"/>
      <c r="C65" s="169"/>
    </row>
    <row r="66" spans="1:3" s="112" customFormat="1" ht="15.75" customHeight="1" x14ac:dyDescent="0.25">
      <c r="A66" s="168"/>
      <c r="B66" s="169"/>
      <c r="C66" s="169"/>
    </row>
    <row r="67" spans="1:3" s="112" customFormat="1" ht="15.75" customHeight="1" x14ac:dyDescent="0.25">
      <c r="A67" s="168"/>
      <c r="B67" s="169"/>
      <c r="C67" s="169"/>
    </row>
    <row r="68" spans="1:3" s="112" customFormat="1" ht="15.75" customHeight="1" x14ac:dyDescent="0.25">
      <c r="A68" s="168"/>
      <c r="B68" s="169"/>
      <c r="C68" s="169"/>
    </row>
    <row r="69" spans="1:3" s="112" customFormat="1" ht="15.75" customHeight="1" x14ac:dyDescent="0.25">
      <c r="A69" s="168"/>
      <c r="B69" s="169"/>
      <c r="C69" s="169"/>
    </row>
    <row r="70" spans="1:3" s="112" customFormat="1" ht="15.75" customHeight="1" x14ac:dyDescent="0.25">
      <c r="A70" s="168"/>
      <c r="B70" s="169"/>
      <c r="C70" s="169"/>
    </row>
    <row r="71" spans="1:3" s="112" customFormat="1" ht="15.75" customHeight="1" x14ac:dyDescent="0.25">
      <c r="A71" s="168"/>
      <c r="B71" s="169"/>
      <c r="C71" s="169"/>
    </row>
    <row r="72" spans="1:3" s="112" customFormat="1" ht="15.75" customHeight="1" x14ac:dyDescent="0.25">
      <c r="A72" s="168"/>
      <c r="B72" s="169"/>
      <c r="C72" s="169"/>
    </row>
    <row r="73" spans="1:3" s="112" customFormat="1" ht="15.75" customHeight="1" x14ac:dyDescent="0.25">
      <c r="A73" s="168"/>
      <c r="B73" s="169"/>
      <c r="C73" s="169"/>
    </row>
    <row r="74" spans="1:3" s="112" customFormat="1" ht="15.75" customHeight="1" x14ac:dyDescent="0.25">
      <c r="A74" s="168"/>
      <c r="B74" s="169"/>
      <c r="C74" s="169"/>
    </row>
    <row r="75" spans="1:3" s="112" customFormat="1" ht="15.75" customHeight="1" x14ac:dyDescent="0.25">
      <c r="A75" s="168"/>
      <c r="B75" s="169"/>
      <c r="C75" s="169"/>
    </row>
    <row r="76" spans="1:3" s="112" customFormat="1" ht="15.75" customHeight="1" x14ac:dyDescent="0.25">
      <c r="A76" s="168"/>
      <c r="B76" s="169"/>
      <c r="C76" s="169"/>
    </row>
    <row r="77" spans="1:3" s="112" customFormat="1" ht="15.75" customHeight="1" x14ac:dyDescent="0.25">
      <c r="A77" s="168"/>
      <c r="B77" s="169"/>
      <c r="C77" s="169"/>
    </row>
    <row r="78" spans="1:3" s="112" customFormat="1" ht="15.75" customHeight="1" x14ac:dyDescent="0.25">
      <c r="A78" s="168"/>
      <c r="B78" s="169"/>
      <c r="C78" s="169"/>
    </row>
    <row r="79" spans="1:3" s="112" customFormat="1" ht="15.75" customHeight="1" x14ac:dyDescent="0.25">
      <c r="A79" s="168"/>
      <c r="B79" s="169"/>
      <c r="C79" s="169"/>
    </row>
    <row r="80" spans="1:3" s="112" customFormat="1" ht="15.75" customHeight="1" x14ac:dyDescent="0.25">
      <c r="A80" s="168"/>
      <c r="B80" s="169"/>
      <c r="C80" s="169"/>
    </row>
    <row r="81" spans="1:3" s="112" customFormat="1" ht="15.75" customHeight="1" x14ac:dyDescent="0.25">
      <c r="A81" s="168"/>
      <c r="B81" s="169"/>
      <c r="C81" s="169"/>
    </row>
    <row r="82" spans="1:3" s="112" customFormat="1" ht="15.75" customHeight="1" x14ac:dyDescent="0.25">
      <c r="A82" s="168"/>
      <c r="B82" s="169"/>
      <c r="C82" s="169"/>
    </row>
    <row r="83" spans="1:3" s="112" customFormat="1" ht="15.75" customHeight="1" x14ac:dyDescent="0.25">
      <c r="A83" s="168"/>
      <c r="B83" s="169"/>
      <c r="C83" s="169"/>
    </row>
    <row r="84" spans="1:3" s="112" customFormat="1" ht="15.75" customHeight="1" x14ac:dyDescent="0.25">
      <c r="A84" s="168"/>
      <c r="B84" s="169"/>
      <c r="C84" s="169"/>
    </row>
    <row r="85" spans="1:3" s="112" customFormat="1" ht="15.75" customHeight="1" x14ac:dyDescent="0.25">
      <c r="A85" s="168"/>
      <c r="B85" s="169"/>
      <c r="C85" s="169"/>
    </row>
    <row r="86" spans="1:3" s="112" customFormat="1" ht="15.75" customHeight="1" x14ac:dyDescent="0.25">
      <c r="A86" s="168"/>
      <c r="B86" s="169"/>
      <c r="C86" s="169"/>
    </row>
    <row r="87" spans="1:3" s="112" customFormat="1" ht="15.75" customHeight="1" x14ac:dyDescent="0.25">
      <c r="A87" s="168"/>
      <c r="B87" s="169"/>
      <c r="C87" s="169"/>
    </row>
    <row r="88" spans="1:3" s="112" customFormat="1" ht="15.75" customHeight="1" x14ac:dyDescent="0.25">
      <c r="A88" s="168"/>
      <c r="B88" s="169"/>
      <c r="C88" s="169"/>
    </row>
    <row r="89" spans="1:3" s="112" customFormat="1" ht="15.75" customHeight="1" x14ac:dyDescent="0.25">
      <c r="A89" s="168"/>
      <c r="B89" s="169"/>
      <c r="C89" s="169"/>
    </row>
    <row r="90" spans="1:3" s="112" customFormat="1" ht="15.75" customHeight="1" x14ac:dyDescent="0.25">
      <c r="A90" s="168"/>
      <c r="B90" s="169"/>
      <c r="C90" s="169"/>
    </row>
    <row r="91" spans="1:3" s="112" customFormat="1" ht="15.75" customHeight="1" x14ac:dyDescent="0.25">
      <c r="A91" s="168"/>
      <c r="B91" s="169"/>
      <c r="C91" s="169"/>
    </row>
    <row r="92" spans="1:3" s="112" customFormat="1" ht="15.75" customHeight="1" x14ac:dyDescent="0.25">
      <c r="A92" s="168"/>
      <c r="B92" s="169"/>
      <c r="C92" s="169"/>
    </row>
    <row r="93" spans="1:3" s="112" customFormat="1" ht="15.75" customHeight="1" x14ac:dyDescent="0.25">
      <c r="A93" s="168"/>
      <c r="B93" s="169"/>
      <c r="C93" s="169"/>
    </row>
    <row r="94" spans="1:3" s="112" customFormat="1" ht="15.75" customHeight="1" x14ac:dyDescent="0.25">
      <c r="A94" s="168"/>
      <c r="B94" s="169"/>
      <c r="C94" s="169"/>
    </row>
    <row r="95" spans="1:3" s="112" customFormat="1" ht="15.75" customHeight="1" x14ac:dyDescent="0.25">
      <c r="A95" s="168"/>
      <c r="B95" s="169"/>
      <c r="C95" s="169"/>
    </row>
    <row r="96" spans="1:3" s="112" customFormat="1" ht="15.75" customHeight="1" x14ac:dyDescent="0.25">
      <c r="A96" s="168"/>
      <c r="B96" s="169"/>
      <c r="C96" s="169"/>
    </row>
    <row r="97" spans="1:3" s="112" customFormat="1" ht="15.75" customHeight="1" x14ac:dyDescent="0.25">
      <c r="A97" s="168"/>
      <c r="B97" s="169"/>
      <c r="C97" s="169"/>
    </row>
    <row r="98" spans="1:3" s="112" customFormat="1" ht="15.75" customHeight="1" x14ac:dyDescent="0.25">
      <c r="A98" s="168"/>
      <c r="B98" s="169"/>
      <c r="C98" s="169"/>
    </row>
    <row r="99" spans="1:3" s="112" customFormat="1" ht="15.75" customHeight="1" x14ac:dyDescent="0.25">
      <c r="A99" s="168"/>
      <c r="B99" s="169"/>
      <c r="C99" s="169"/>
    </row>
    <row r="100" spans="1:3" s="112" customFormat="1" ht="15.75" customHeight="1" x14ac:dyDescent="0.25">
      <c r="A100" s="168"/>
      <c r="B100" s="169"/>
      <c r="C100" s="169"/>
    </row>
    <row r="101" spans="1:3" s="112" customFormat="1" ht="15.75" customHeight="1" x14ac:dyDescent="0.25">
      <c r="A101" s="168"/>
      <c r="B101" s="169"/>
      <c r="C101" s="169"/>
    </row>
    <row r="102" spans="1:3" s="112" customFormat="1" ht="15.75" customHeight="1" x14ac:dyDescent="0.25">
      <c r="A102" s="168"/>
      <c r="B102" s="169"/>
      <c r="C102" s="169"/>
    </row>
    <row r="103" spans="1:3" s="112" customFormat="1" ht="15.75" customHeight="1" x14ac:dyDescent="0.25">
      <c r="A103" s="168"/>
      <c r="B103" s="169"/>
      <c r="C103" s="169"/>
    </row>
    <row r="104" spans="1:3" s="112" customFormat="1" ht="15.75" customHeight="1" x14ac:dyDescent="0.25">
      <c r="A104" s="168"/>
      <c r="B104" s="169"/>
      <c r="C104" s="169"/>
    </row>
    <row r="105" spans="1:3" s="112" customFormat="1" ht="15.75" customHeight="1" x14ac:dyDescent="0.25">
      <c r="A105" s="168"/>
      <c r="B105" s="169"/>
      <c r="C105" s="169"/>
    </row>
    <row r="106" spans="1:3" s="112" customFormat="1" ht="15.75" customHeight="1" x14ac:dyDescent="0.25">
      <c r="A106" s="168"/>
      <c r="B106" s="169"/>
      <c r="C106" s="169"/>
    </row>
    <row r="107" spans="1:3" s="112" customFormat="1" ht="15.75" customHeight="1" x14ac:dyDescent="0.25">
      <c r="A107" s="168"/>
      <c r="B107" s="169"/>
      <c r="C107" s="169"/>
    </row>
    <row r="108" spans="1:3" s="112" customFormat="1" ht="15.75" customHeight="1" x14ac:dyDescent="0.25">
      <c r="A108" s="168"/>
      <c r="B108" s="169"/>
      <c r="C108" s="169"/>
    </row>
    <row r="109" spans="1:3" s="112" customFormat="1" ht="15.75" customHeight="1" x14ac:dyDescent="0.25">
      <c r="A109" s="168"/>
      <c r="B109" s="169"/>
      <c r="C109" s="169"/>
    </row>
    <row r="110" spans="1:3" s="112" customFormat="1" ht="15.75" customHeight="1" x14ac:dyDescent="0.25">
      <c r="A110" s="168"/>
      <c r="B110" s="169"/>
      <c r="C110" s="169"/>
    </row>
    <row r="111" spans="1:3" s="112" customFormat="1" ht="15.75" customHeight="1" x14ac:dyDescent="0.25">
      <c r="A111" s="168"/>
      <c r="B111" s="169"/>
      <c r="C111" s="169"/>
    </row>
    <row r="112" spans="1:3" s="112" customFormat="1" ht="15.75" customHeight="1" x14ac:dyDescent="0.25">
      <c r="A112" s="168"/>
      <c r="B112" s="169"/>
      <c r="C112" s="169"/>
    </row>
    <row r="113" spans="1:3" s="112" customFormat="1" ht="15.75" customHeight="1" x14ac:dyDescent="0.25">
      <c r="A113" s="168"/>
      <c r="B113" s="169"/>
      <c r="C113" s="169"/>
    </row>
    <row r="114" spans="1:3" s="112" customFormat="1" ht="15.75" customHeight="1" x14ac:dyDescent="0.25">
      <c r="A114" s="168"/>
      <c r="B114" s="169"/>
      <c r="C114" s="169"/>
    </row>
    <row r="115" spans="1:3" s="112" customFormat="1" ht="15.75" customHeight="1" x14ac:dyDescent="0.25">
      <c r="A115" s="168"/>
      <c r="B115" s="169"/>
      <c r="C115" s="169"/>
    </row>
    <row r="116" spans="1:3" s="112" customFormat="1" ht="15.75" customHeight="1" x14ac:dyDescent="0.25">
      <c r="A116" s="168"/>
      <c r="B116" s="169"/>
      <c r="C116" s="169"/>
    </row>
    <row r="117" spans="1:3" s="112" customFormat="1" ht="15.75" customHeight="1" x14ac:dyDescent="0.25">
      <c r="A117" s="168"/>
      <c r="B117" s="169"/>
      <c r="C117" s="169"/>
    </row>
    <row r="118" spans="1:3" s="112" customFormat="1" ht="15.75" customHeight="1" x14ac:dyDescent="0.25">
      <c r="A118" s="168"/>
      <c r="B118" s="169"/>
      <c r="C118" s="169"/>
    </row>
    <row r="119" spans="1:3" s="112" customFormat="1" ht="15.75" customHeight="1" x14ac:dyDescent="0.25">
      <c r="A119" s="168"/>
      <c r="B119" s="169"/>
      <c r="C119" s="169"/>
    </row>
    <row r="120" spans="1:3" s="112" customFormat="1" ht="15.75" customHeight="1" x14ac:dyDescent="0.25">
      <c r="A120" s="168"/>
      <c r="B120" s="169"/>
      <c r="C120" s="169"/>
    </row>
    <row r="121" spans="1:3" s="112" customFormat="1" ht="15.75" customHeight="1" x14ac:dyDescent="0.25">
      <c r="A121" s="168"/>
      <c r="B121" s="169"/>
      <c r="C121" s="169"/>
    </row>
    <row r="122" spans="1:3" s="112" customFormat="1" ht="15.75" customHeight="1" x14ac:dyDescent="0.25">
      <c r="A122" s="168"/>
      <c r="B122" s="110"/>
      <c r="C122" s="110"/>
    </row>
    <row r="123" spans="1:3" s="112" customFormat="1" ht="15.75" customHeight="1" x14ac:dyDescent="0.25">
      <c r="A123" s="168"/>
      <c r="B123" s="110"/>
      <c r="C123" s="110"/>
    </row>
    <row r="124" spans="1:3" s="112" customFormat="1" ht="15.75" customHeight="1" x14ac:dyDescent="0.25">
      <c r="A124" s="168"/>
      <c r="B124" s="110"/>
      <c r="C124" s="110"/>
    </row>
    <row r="125" spans="1:3" s="112" customFormat="1" ht="15.75" customHeight="1" x14ac:dyDescent="0.25">
      <c r="A125" s="168"/>
      <c r="B125" s="110"/>
      <c r="C125" s="110"/>
    </row>
    <row r="126" spans="1:3" s="112" customFormat="1" ht="15.75" customHeight="1" x14ac:dyDescent="0.25">
      <c r="A126" s="168"/>
      <c r="B126" s="110"/>
      <c r="C126" s="110"/>
    </row>
    <row r="127" spans="1:3" s="112" customFormat="1" ht="15.75" customHeight="1" x14ac:dyDescent="0.25">
      <c r="A127" s="168"/>
      <c r="B127" s="110"/>
      <c r="C127" s="110"/>
    </row>
    <row r="128" spans="1:3" s="112" customFormat="1" ht="15.75" customHeight="1" x14ac:dyDescent="0.25">
      <c r="A128" s="168"/>
      <c r="B128" s="110"/>
      <c r="C128" s="110"/>
    </row>
    <row r="129" spans="1:57" ht="15.75" customHeight="1" x14ac:dyDescent="0.25">
      <c r="A129" s="168"/>
      <c r="B129" s="110"/>
      <c r="C129" s="110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</row>
    <row r="130" spans="1:57" ht="15.75" customHeight="1" x14ac:dyDescent="0.25">
      <c r="A130" s="168"/>
      <c r="B130" s="110"/>
      <c r="C130" s="110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</row>
    <row r="131" spans="1:57" ht="15.75" customHeight="1" x14ac:dyDescent="0.25">
      <c r="A131" s="170"/>
      <c r="B131" s="108"/>
      <c r="C131" s="108"/>
    </row>
    <row r="132" spans="1:57" ht="15.75" customHeight="1" x14ac:dyDescent="0.25">
      <c r="A132" s="170"/>
      <c r="B132" s="108"/>
      <c r="C132" s="108"/>
    </row>
    <row r="133" spans="1:57" ht="15.75" customHeight="1" x14ac:dyDescent="0.25">
      <c r="A133" s="170"/>
      <c r="B133" s="108"/>
      <c r="C133" s="108"/>
    </row>
    <row r="134" spans="1:57" ht="15.75" customHeight="1" x14ac:dyDescent="0.25">
      <c r="A134" s="170"/>
      <c r="B134" s="108"/>
      <c r="C134" s="108"/>
    </row>
    <row r="135" spans="1:57" ht="15.75" customHeight="1" x14ac:dyDescent="0.25">
      <c r="A135" s="170"/>
      <c r="B135" s="108"/>
      <c r="C135" s="108"/>
    </row>
    <row r="136" spans="1:57" ht="15.75" customHeight="1" x14ac:dyDescent="0.25">
      <c r="A136" s="170"/>
      <c r="B136" s="108"/>
      <c r="C136" s="108"/>
    </row>
    <row r="137" spans="1:57" ht="15.75" customHeight="1" x14ac:dyDescent="0.25">
      <c r="A137" s="170"/>
      <c r="B137" s="108"/>
      <c r="C137" s="108"/>
    </row>
    <row r="138" spans="1:57" ht="15.75" customHeight="1" x14ac:dyDescent="0.25">
      <c r="A138" s="170"/>
      <c r="B138" s="108"/>
      <c r="C138" s="108"/>
    </row>
    <row r="139" spans="1:57" ht="15.75" customHeight="1" x14ac:dyDescent="0.25">
      <c r="A139" s="170"/>
      <c r="B139" s="108"/>
      <c r="C139" s="108"/>
    </row>
    <row r="140" spans="1:57" ht="15.75" customHeight="1" x14ac:dyDescent="0.25">
      <c r="A140" s="170"/>
      <c r="B140" s="108"/>
      <c r="C140" s="108"/>
    </row>
    <row r="141" spans="1:57" ht="15.75" customHeight="1" x14ac:dyDescent="0.25">
      <c r="A141" s="170"/>
      <c r="B141" s="108"/>
      <c r="C141" s="108"/>
    </row>
    <row r="142" spans="1:57" ht="15.75" customHeight="1" x14ac:dyDescent="0.25">
      <c r="A142" s="170"/>
      <c r="B142" s="108"/>
      <c r="C142" s="108"/>
    </row>
    <row r="143" spans="1:57" ht="15.75" customHeight="1" x14ac:dyDescent="0.25">
      <c r="A143" s="170"/>
      <c r="B143" s="108"/>
      <c r="C143" s="108"/>
    </row>
    <row r="144" spans="1:57" ht="15.75" customHeight="1" x14ac:dyDescent="0.25">
      <c r="A144" s="170"/>
      <c r="B144" s="108"/>
      <c r="C144" s="108"/>
    </row>
    <row r="145" spans="1:3" ht="15.75" customHeight="1" x14ac:dyDescent="0.25">
      <c r="A145" s="170"/>
      <c r="B145" s="108"/>
      <c r="C145" s="108"/>
    </row>
    <row r="146" spans="1:3" ht="15.75" customHeight="1" x14ac:dyDescent="0.25">
      <c r="A146" s="170"/>
      <c r="B146" s="108"/>
      <c r="C146" s="108"/>
    </row>
    <row r="147" spans="1:3" ht="15.75" customHeight="1" x14ac:dyDescent="0.25">
      <c r="A147" s="170"/>
      <c r="B147" s="108"/>
      <c r="C147" s="108"/>
    </row>
    <row r="148" spans="1:3" ht="15.75" customHeight="1" x14ac:dyDescent="0.25">
      <c r="A148" s="170"/>
      <c r="B148" s="108"/>
      <c r="C148" s="108"/>
    </row>
    <row r="149" spans="1:3" ht="15.75" customHeight="1" x14ac:dyDescent="0.25">
      <c r="A149" s="170"/>
      <c r="B149" s="108"/>
      <c r="C149" s="108"/>
    </row>
    <row r="150" spans="1:3" ht="15.75" customHeight="1" x14ac:dyDescent="0.25">
      <c r="A150" s="170"/>
      <c r="B150" s="108"/>
      <c r="C150" s="108"/>
    </row>
    <row r="151" spans="1:3" ht="15.75" customHeight="1" x14ac:dyDescent="0.25">
      <c r="A151" s="170"/>
      <c r="B151" s="108"/>
      <c r="C151" s="108"/>
    </row>
    <row r="152" spans="1:3" ht="15.75" customHeight="1" x14ac:dyDescent="0.25">
      <c r="A152" s="170"/>
      <c r="B152" s="108"/>
      <c r="C152" s="108"/>
    </row>
    <row r="153" spans="1:3" ht="15.75" customHeight="1" x14ac:dyDescent="0.25">
      <c r="A153" s="170"/>
      <c r="B153" s="108"/>
      <c r="C153" s="108"/>
    </row>
    <row r="154" spans="1:3" ht="15.75" customHeight="1" x14ac:dyDescent="0.25">
      <c r="A154" s="170"/>
      <c r="B154" s="108"/>
      <c r="C154" s="108"/>
    </row>
    <row r="155" spans="1:3" ht="15.75" customHeight="1" x14ac:dyDescent="0.25">
      <c r="A155" s="170"/>
      <c r="B155" s="108"/>
      <c r="C155" s="108"/>
    </row>
    <row r="156" spans="1:3" ht="15.75" customHeight="1" x14ac:dyDescent="0.25">
      <c r="A156" s="170"/>
      <c r="B156" s="108"/>
      <c r="C156" s="108"/>
    </row>
    <row r="157" spans="1:3" ht="15.75" customHeight="1" x14ac:dyDescent="0.25">
      <c r="A157" s="170"/>
      <c r="B157" s="108"/>
      <c r="C157" s="108"/>
    </row>
    <row r="158" spans="1:3" ht="15.75" customHeight="1" x14ac:dyDescent="0.25">
      <c r="A158" s="170"/>
      <c r="B158" s="108"/>
      <c r="C158" s="108"/>
    </row>
    <row r="159" spans="1:3" ht="15.75" customHeight="1" x14ac:dyDescent="0.25">
      <c r="A159" s="170"/>
      <c r="B159" s="108"/>
      <c r="C159" s="108"/>
    </row>
    <row r="160" spans="1:3" ht="15.75" customHeight="1" x14ac:dyDescent="0.25">
      <c r="A160" s="170"/>
      <c r="B160" s="108"/>
      <c r="C160" s="108"/>
    </row>
    <row r="161" spans="1:3" ht="15.75" customHeight="1" x14ac:dyDescent="0.25">
      <c r="A161" s="170"/>
      <c r="B161" s="108"/>
      <c r="C161" s="108"/>
    </row>
    <row r="162" spans="1:3" ht="15.75" customHeight="1" x14ac:dyDescent="0.25">
      <c r="A162" s="170"/>
      <c r="B162" s="108"/>
      <c r="C162" s="108"/>
    </row>
    <row r="163" spans="1:3" x14ac:dyDescent="0.25">
      <c r="A163" s="170"/>
      <c r="B163" s="108"/>
      <c r="C163" s="108"/>
    </row>
    <row r="164" spans="1:3" x14ac:dyDescent="0.25">
      <c r="A164" s="170"/>
      <c r="B164" s="108"/>
      <c r="C164" s="108"/>
    </row>
    <row r="165" spans="1:3" x14ac:dyDescent="0.25">
      <c r="A165" s="170"/>
      <c r="B165" s="108"/>
      <c r="C165" s="108"/>
    </row>
    <row r="166" spans="1:3" x14ac:dyDescent="0.25">
      <c r="A166" s="170"/>
      <c r="B166" s="108"/>
      <c r="C166" s="108"/>
    </row>
    <row r="167" spans="1:3" x14ac:dyDescent="0.25">
      <c r="A167" s="170"/>
      <c r="B167" s="108"/>
      <c r="C167" s="108"/>
    </row>
    <row r="168" spans="1:3" x14ac:dyDescent="0.25">
      <c r="A168" s="170"/>
      <c r="B168" s="108"/>
      <c r="C168" s="108"/>
    </row>
    <row r="169" spans="1:3" x14ac:dyDescent="0.25">
      <c r="A169" s="170"/>
      <c r="B169" s="108"/>
      <c r="C169" s="108"/>
    </row>
    <row r="170" spans="1:3" x14ac:dyDescent="0.25">
      <c r="A170" s="170"/>
      <c r="B170" s="108"/>
      <c r="C170" s="108"/>
    </row>
    <row r="171" spans="1:3" x14ac:dyDescent="0.25">
      <c r="A171" s="170"/>
      <c r="B171" s="108"/>
      <c r="C171" s="108"/>
    </row>
    <row r="172" spans="1:3" x14ac:dyDescent="0.25">
      <c r="A172" s="170"/>
      <c r="B172" s="108"/>
      <c r="C172" s="108"/>
    </row>
    <row r="173" spans="1:3" x14ac:dyDescent="0.25">
      <c r="A173" s="170"/>
      <c r="B173" s="108"/>
      <c r="C173" s="108"/>
    </row>
    <row r="174" spans="1:3" x14ac:dyDescent="0.25">
      <c r="A174" s="170"/>
      <c r="B174" s="108"/>
      <c r="C174" s="108"/>
    </row>
    <row r="175" spans="1:3" x14ac:dyDescent="0.25">
      <c r="A175" s="170"/>
      <c r="B175" s="108"/>
      <c r="C175" s="108"/>
    </row>
    <row r="176" spans="1:3" x14ac:dyDescent="0.25">
      <c r="A176" s="170"/>
      <c r="B176" s="108"/>
      <c r="C176" s="108"/>
    </row>
    <row r="177" spans="1:3" x14ac:dyDescent="0.25">
      <c r="A177" s="170"/>
      <c r="B177" s="108"/>
      <c r="C177" s="108"/>
    </row>
    <row r="178" spans="1:3" x14ac:dyDescent="0.25">
      <c r="A178" s="170"/>
      <c r="B178" s="108"/>
      <c r="C178" s="108"/>
    </row>
    <row r="179" spans="1:3" x14ac:dyDescent="0.25">
      <c r="A179" s="170"/>
      <c r="B179" s="108"/>
      <c r="C179" s="108"/>
    </row>
    <row r="180" spans="1:3" x14ac:dyDescent="0.25">
      <c r="A180" s="170"/>
      <c r="B180" s="108"/>
      <c r="C180" s="108"/>
    </row>
    <row r="181" spans="1:3" x14ac:dyDescent="0.25">
      <c r="A181" s="170"/>
      <c r="B181" s="108"/>
      <c r="C181" s="108"/>
    </row>
    <row r="182" spans="1:3" x14ac:dyDescent="0.25">
      <c r="A182" s="170"/>
      <c r="B182" s="108"/>
      <c r="C182" s="108"/>
    </row>
    <row r="183" spans="1:3" x14ac:dyDescent="0.25">
      <c r="A183" s="170"/>
      <c r="B183" s="108"/>
      <c r="C183" s="108"/>
    </row>
    <row r="184" spans="1:3" x14ac:dyDescent="0.25">
      <c r="A184" s="170"/>
      <c r="B184" s="108"/>
      <c r="C184" s="108"/>
    </row>
    <row r="185" spans="1:3" x14ac:dyDescent="0.25">
      <c r="A185" s="170"/>
      <c r="B185" s="108"/>
      <c r="C185" s="108"/>
    </row>
    <row r="186" spans="1:3" x14ac:dyDescent="0.25">
      <c r="A186" s="170"/>
      <c r="B186" s="108"/>
      <c r="C186" s="108"/>
    </row>
    <row r="187" spans="1:3" x14ac:dyDescent="0.25">
      <c r="A187" s="170"/>
      <c r="B187" s="108"/>
      <c r="C187" s="108"/>
    </row>
    <row r="188" spans="1:3" x14ac:dyDescent="0.25">
      <c r="A188" s="170"/>
      <c r="B188" s="108"/>
      <c r="C188" s="108"/>
    </row>
    <row r="189" spans="1:3" x14ac:dyDescent="0.25">
      <c r="A189" s="170"/>
      <c r="B189" s="108"/>
      <c r="C189" s="108"/>
    </row>
    <row r="190" spans="1:3" x14ac:dyDescent="0.25">
      <c r="A190" s="170"/>
      <c r="B190" s="108"/>
      <c r="C190" s="108"/>
    </row>
    <row r="191" spans="1:3" x14ac:dyDescent="0.25">
      <c r="A191" s="170"/>
      <c r="B191" s="108"/>
      <c r="C191" s="108"/>
    </row>
    <row r="192" spans="1:3" x14ac:dyDescent="0.25">
      <c r="A192" s="170"/>
      <c r="B192" s="108"/>
      <c r="C192" s="108"/>
    </row>
    <row r="193" spans="1:3" x14ac:dyDescent="0.25">
      <c r="A193" s="170"/>
      <c r="B193" s="108"/>
      <c r="C193" s="108"/>
    </row>
    <row r="194" spans="1:3" x14ac:dyDescent="0.25">
      <c r="A194" s="170"/>
      <c r="B194" s="108"/>
      <c r="C194" s="108"/>
    </row>
    <row r="195" spans="1:3" x14ac:dyDescent="0.25">
      <c r="A195" s="170"/>
      <c r="B195" s="108"/>
      <c r="C195" s="108"/>
    </row>
    <row r="196" spans="1:3" x14ac:dyDescent="0.25">
      <c r="A196" s="170"/>
      <c r="B196" s="108"/>
      <c r="C196" s="108"/>
    </row>
    <row r="197" spans="1:3" x14ac:dyDescent="0.25">
      <c r="A197" s="170"/>
      <c r="B197" s="108"/>
      <c r="C197" s="108"/>
    </row>
    <row r="198" spans="1:3" x14ac:dyDescent="0.25">
      <c r="A198" s="170"/>
      <c r="B198" s="108"/>
      <c r="C198" s="108"/>
    </row>
    <row r="199" spans="1:3" x14ac:dyDescent="0.25">
      <c r="A199" s="170"/>
      <c r="B199" s="108"/>
      <c r="C199" s="108"/>
    </row>
    <row r="200" spans="1:3" x14ac:dyDescent="0.25">
      <c r="A200" s="170"/>
      <c r="B200" s="108"/>
      <c r="C200" s="108"/>
    </row>
    <row r="201" spans="1:3" x14ac:dyDescent="0.25">
      <c r="A201" s="170"/>
      <c r="B201" s="108"/>
      <c r="C201" s="108"/>
    </row>
    <row r="202" spans="1:3" x14ac:dyDescent="0.25">
      <c r="A202" s="170"/>
      <c r="B202" s="108"/>
      <c r="C202" s="108"/>
    </row>
    <row r="203" spans="1:3" x14ac:dyDescent="0.25">
      <c r="A203" s="170"/>
      <c r="B203" s="108"/>
      <c r="C203" s="108"/>
    </row>
    <row r="204" spans="1:3" x14ac:dyDescent="0.25">
      <c r="A204" s="170"/>
      <c r="B204" s="108"/>
      <c r="C204" s="108"/>
    </row>
    <row r="205" spans="1:3" x14ac:dyDescent="0.25">
      <c r="A205" s="170"/>
      <c r="B205" s="108"/>
      <c r="C205" s="108"/>
    </row>
    <row r="206" spans="1:3" x14ac:dyDescent="0.25">
      <c r="A206" s="170"/>
      <c r="B206" s="108"/>
      <c r="C206" s="108"/>
    </row>
    <row r="207" spans="1:3" x14ac:dyDescent="0.25">
      <c r="A207" s="170"/>
      <c r="B207" s="108"/>
      <c r="C207" s="108"/>
    </row>
    <row r="208" spans="1:3" x14ac:dyDescent="0.25">
      <c r="A208" s="170"/>
      <c r="B208" s="108"/>
      <c r="C208" s="108"/>
    </row>
    <row r="209" spans="1:3" x14ac:dyDescent="0.25">
      <c r="A209" s="170"/>
      <c r="B209" s="108"/>
      <c r="C209" s="108"/>
    </row>
    <row r="210" spans="1:3" x14ac:dyDescent="0.25">
      <c r="A210" s="170"/>
      <c r="B210" s="108"/>
      <c r="C210" s="108"/>
    </row>
    <row r="211" spans="1:3" x14ac:dyDescent="0.25">
      <c r="A211" s="170"/>
      <c r="B211" s="108"/>
      <c r="C211" s="108"/>
    </row>
    <row r="212" spans="1:3" x14ac:dyDescent="0.25">
      <c r="A212" s="170"/>
      <c r="B212" s="108"/>
      <c r="C212" s="108"/>
    </row>
    <row r="213" spans="1:3" x14ac:dyDescent="0.25">
      <c r="A213" s="170"/>
      <c r="B213" s="108"/>
      <c r="C213" s="108"/>
    </row>
    <row r="214" spans="1:3" x14ac:dyDescent="0.25">
      <c r="A214" s="170"/>
      <c r="B214" s="108"/>
      <c r="C214" s="108"/>
    </row>
    <row r="215" spans="1:3" x14ac:dyDescent="0.25">
      <c r="A215" s="170"/>
      <c r="B215" s="108"/>
      <c r="C215" s="108"/>
    </row>
    <row r="216" spans="1:3" x14ac:dyDescent="0.25">
      <c r="A216" s="170"/>
      <c r="B216" s="108"/>
      <c r="C216" s="108"/>
    </row>
    <row r="217" spans="1:3" x14ac:dyDescent="0.25">
      <c r="A217" s="170"/>
      <c r="B217" s="108"/>
      <c r="C217" s="108"/>
    </row>
    <row r="218" spans="1:3" x14ac:dyDescent="0.25">
      <c r="A218" s="170"/>
      <c r="B218" s="108"/>
      <c r="C218" s="108"/>
    </row>
    <row r="219" spans="1:3" x14ac:dyDescent="0.25">
      <c r="A219" s="170"/>
      <c r="B219" s="108"/>
      <c r="C219" s="108"/>
    </row>
    <row r="220" spans="1:3" x14ac:dyDescent="0.25">
      <c r="A220" s="170"/>
      <c r="B220" s="108"/>
      <c r="C220" s="108"/>
    </row>
    <row r="221" spans="1:3" x14ac:dyDescent="0.25">
      <c r="A221" s="170"/>
      <c r="B221" s="108"/>
      <c r="C221" s="108"/>
    </row>
    <row r="222" spans="1:3" x14ac:dyDescent="0.25">
      <c r="A222" s="170"/>
      <c r="B222" s="108"/>
      <c r="C222" s="108"/>
    </row>
    <row r="223" spans="1:3" x14ac:dyDescent="0.25">
      <c r="A223" s="170"/>
      <c r="B223" s="108"/>
      <c r="C223" s="108"/>
    </row>
    <row r="224" spans="1:3" x14ac:dyDescent="0.25">
      <c r="A224" s="170"/>
      <c r="B224" s="108"/>
      <c r="C224" s="108"/>
    </row>
    <row r="225" spans="1:3" x14ac:dyDescent="0.25">
      <c r="A225" s="170"/>
      <c r="B225" s="108"/>
      <c r="C225" s="108"/>
    </row>
    <row r="226" spans="1:3" x14ac:dyDescent="0.25">
      <c r="A226" s="170"/>
      <c r="B226" s="108"/>
      <c r="C226" s="108"/>
    </row>
    <row r="227" spans="1:3" x14ac:dyDescent="0.25">
      <c r="A227" s="170"/>
      <c r="B227" s="108"/>
      <c r="C227" s="108"/>
    </row>
  </sheetData>
  <sheetProtection selectLockedCells="1"/>
  <protectedRanges>
    <protectedRange sqref="C43" name="Tartomány4"/>
    <protectedRange sqref="C55:C56" name="Tartomány4_1"/>
  </protectedRanges>
  <mergeCells count="65">
    <mergeCell ref="D41:AA41"/>
    <mergeCell ref="AB41:AY41"/>
    <mergeCell ref="AZ41:BE41"/>
    <mergeCell ref="A42:AA42"/>
    <mergeCell ref="A43:AA43"/>
    <mergeCell ref="BB8:BC8"/>
    <mergeCell ref="BD8:BD9"/>
    <mergeCell ref="BE8:BE9"/>
    <mergeCell ref="D35:AA35"/>
    <mergeCell ref="AB35:AY35"/>
    <mergeCell ref="AZ35:BE35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AR8:AR9"/>
    <mergeCell ref="AA8:AA9"/>
    <mergeCell ref="AB8:AC8"/>
    <mergeCell ref="AD8:AE8"/>
    <mergeCell ref="AF8:AF9"/>
    <mergeCell ref="AG8:AG9"/>
    <mergeCell ref="AH8:AI8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231"/>
  <sheetViews>
    <sheetView topLeftCell="A4" zoomScale="90" zoomScaleNormal="90" workbookViewId="0">
      <pane xSplit="3" ySplit="8" topLeftCell="D54" activePane="bottomRight" state="frozen"/>
      <selection activeCell="A4" sqref="A4"/>
      <selection pane="topRight" activeCell="D4" sqref="D4"/>
      <selection pane="bottomLeft" activeCell="A9" sqref="A9"/>
      <selection pane="bottomRight" activeCell="BG60" sqref="A2:BG60"/>
    </sheetView>
  </sheetViews>
  <sheetFormatPr defaultColWidth="10.6640625" defaultRowHeight="15.75" x14ac:dyDescent="0.25"/>
  <cols>
    <col min="1" max="1" width="17.1640625" style="171" customWidth="1"/>
    <col min="2" max="2" width="7.1640625" style="109" customWidth="1"/>
    <col min="3" max="3" width="60.33203125" style="109" customWidth="1"/>
    <col min="4" max="4" width="5.5" style="109" customWidth="1"/>
    <col min="5" max="5" width="6.83203125" style="109" customWidth="1"/>
    <col min="6" max="6" width="5.5" style="109" customWidth="1"/>
    <col min="7" max="7" width="6.832031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83203125" style="109" customWidth="1"/>
    <col min="12" max="12" width="5.5" style="109" customWidth="1"/>
    <col min="13" max="13" width="6.832031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83203125" style="109" customWidth="1"/>
    <col min="18" max="18" width="5.5" style="109" bestFit="1" customWidth="1"/>
    <col min="19" max="19" width="6.832031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83203125" style="109" customWidth="1"/>
    <col min="24" max="24" width="5.5" style="109" bestFit="1" customWidth="1"/>
    <col min="25" max="25" width="6.832031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5.6640625" style="109" bestFit="1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6.33203125" style="109" bestFit="1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5.6640625" style="109" bestFit="1" customWidth="1"/>
    <col min="52" max="52" width="6.83203125" style="109" bestFit="1" customWidth="1"/>
    <col min="53" max="53" width="11" style="109" bestFit="1" customWidth="1"/>
    <col min="54" max="54" width="6.83203125" style="109" bestFit="1" customWidth="1"/>
    <col min="55" max="55" width="8.1640625" style="109" bestFit="1" customWidth="1"/>
    <col min="56" max="56" width="6.83203125" style="109" bestFit="1" customWidth="1"/>
    <col min="57" max="57" width="9" style="109" customWidth="1"/>
    <col min="58" max="58" width="56.33203125" style="109" customWidth="1"/>
    <col min="59" max="59" width="39" style="109" customWidth="1"/>
    <col min="60" max="16384" width="10.6640625" style="109"/>
  </cols>
  <sheetData>
    <row r="1" spans="1:59" ht="21.95" customHeight="1" x14ac:dyDescent="0.2">
      <c r="A1" s="439" t="s">
        <v>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439"/>
      <c r="AM1" s="439"/>
      <c r="AN1" s="439"/>
      <c r="AO1" s="439"/>
      <c r="AP1" s="439"/>
      <c r="AQ1" s="439"/>
      <c r="AR1" s="439"/>
      <c r="AS1" s="439"/>
      <c r="AT1" s="439"/>
      <c r="AU1" s="439"/>
      <c r="AV1" s="439"/>
      <c r="AW1" s="439"/>
      <c r="AX1" s="439"/>
      <c r="AY1" s="439"/>
      <c r="AZ1" s="439"/>
      <c r="BA1" s="439"/>
      <c r="BB1" s="439"/>
      <c r="BC1" s="439"/>
      <c r="BD1" s="439"/>
      <c r="BE1" s="439"/>
    </row>
    <row r="2" spans="1:59" ht="21.95" customHeight="1" x14ac:dyDescent="0.2">
      <c r="A2" s="391" t="s">
        <v>269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</row>
    <row r="3" spans="1:59" ht="23.25" x14ac:dyDescent="0.2">
      <c r="A3" s="440" t="s">
        <v>239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  <c r="AK3" s="440"/>
      <c r="AL3" s="440"/>
      <c r="AM3" s="440"/>
      <c r="AN3" s="440"/>
      <c r="AO3" s="440"/>
      <c r="AP3" s="440"/>
      <c r="AQ3" s="440"/>
      <c r="AR3" s="440"/>
      <c r="AS3" s="440"/>
      <c r="AT3" s="440"/>
      <c r="AU3" s="440"/>
      <c r="AV3" s="440"/>
      <c r="AW3" s="440"/>
      <c r="AX3" s="440"/>
      <c r="AY3" s="440"/>
      <c r="AZ3" s="440"/>
      <c r="BA3" s="440"/>
      <c r="BB3" s="440"/>
      <c r="BC3" s="440"/>
      <c r="BD3" s="440"/>
      <c r="BE3" s="440"/>
    </row>
    <row r="4" spans="1:59" ht="21.95" customHeight="1" x14ac:dyDescent="0.2">
      <c r="A4" s="439" t="s">
        <v>0</v>
      </c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  <c r="AK4" s="439"/>
      <c r="AL4" s="439"/>
      <c r="AM4" s="439"/>
      <c r="AN4" s="439"/>
      <c r="AO4" s="439"/>
      <c r="AP4" s="439"/>
      <c r="AQ4" s="439"/>
      <c r="AR4" s="439"/>
      <c r="AS4" s="439"/>
      <c r="AT4" s="439"/>
      <c r="AU4" s="439"/>
      <c r="AV4" s="439"/>
      <c r="AW4" s="439"/>
      <c r="AX4" s="439"/>
      <c r="AY4" s="439"/>
      <c r="AZ4" s="439"/>
      <c r="BA4" s="439"/>
      <c r="BB4" s="439"/>
      <c r="BC4" s="439"/>
      <c r="BD4" s="439"/>
      <c r="BE4" s="439"/>
    </row>
    <row r="5" spans="1:59" ht="21.95" customHeight="1" x14ac:dyDescent="0.2">
      <c r="A5" s="391" t="s">
        <v>269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  <c r="AN5" s="391"/>
      <c r="AO5" s="391"/>
      <c r="AP5" s="391"/>
      <c r="AQ5" s="391"/>
      <c r="AR5" s="391"/>
      <c r="AS5" s="391"/>
      <c r="AT5" s="391"/>
      <c r="AU5" s="391"/>
      <c r="AV5" s="391"/>
      <c r="AW5" s="391"/>
      <c r="AX5" s="391"/>
      <c r="AY5" s="391"/>
      <c r="AZ5" s="391"/>
      <c r="BA5" s="391"/>
      <c r="BB5" s="391"/>
      <c r="BC5" s="391"/>
      <c r="BD5" s="391"/>
      <c r="BE5" s="391"/>
    </row>
    <row r="6" spans="1:59" ht="23.25" x14ac:dyDescent="0.2">
      <c r="A6" s="440" t="s">
        <v>384</v>
      </c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0"/>
      <c r="AA6" s="440"/>
      <c r="AB6" s="440"/>
      <c r="AC6" s="440"/>
      <c r="AD6" s="440"/>
      <c r="AE6" s="440"/>
      <c r="AF6" s="440"/>
      <c r="AG6" s="440"/>
      <c r="AH6" s="440"/>
      <c r="AI6" s="440"/>
      <c r="AJ6" s="440"/>
      <c r="AK6" s="440"/>
      <c r="AL6" s="440"/>
      <c r="AM6" s="440"/>
      <c r="AN6" s="440"/>
      <c r="AO6" s="440"/>
      <c r="AP6" s="440"/>
      <c r="AQ6" s="440"/>
      <c r="AR6" s="440"/>
      <c r="AS6" s="440"/>
      <c r="AT6" s="440"/>
      <c r="AU6" s="440"/>
      <c r="AV6" s="440"/>
      <c r="AW6" s="440"/>
      <c r="AX6" s="440"/>
      <c r="AY6" s="440"/>
      <c r="AZ6" s="440"/>
      <c r="BA6" s="440"/>
      <c r="BB6" s="440"/>
      <c r="BC6" s="440"/>
      <c r="BD6" s="440"/>
      <c r="BE6" s="440"/>
    </row>
    <row r="7" spans="1:59" s="111" customFormat="1" ht="23.25" x14ac:dyDescent="0.2">
      <c r="A7" s="391" t="s">
        <v>388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  <c r="AN7" s="391"/>
      <c r="AO7" s="391"/>
      <c r="AP7" s="391"/>
      <c r="AQ7" s="391"/>
      <c r="AR7" s="391"/>
      <c r="AS7" s="391"/>
      <c r="AT7" s="391"/>
      <c r="AU7" s="391"/>
      <c r="AV7" s="391"/>
      <c r="AW7" s="391"/>
      <c r="AX7" s="391"/>
      <c r="AY7" s="391"/>
      <c r="AZ7" s="391"/>
      <c r="BA7" s="391"/>
      <c r="BB7" s="391"/>
      <c r="BC7" s="391"/>
      <c r="BD7" s="391"/>
      <c r="BE7" s="391"/>
    </row>
    <row r="8" spans="1:59" ht="24" customHeight="1" thickBot="1" x14ac:dyDescent="0.25">
      <c r="A8" s="390" t="s">
        <v>238</v>
      </c>
      <c r="B8" s="390"/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  <c r="AA8" s="390"/>
      <c r="AB8" s="390"/>
      <c r="AC8" s="390"/>
      <c r="AD8" s="390"/>
      <c r="AE8" s="390"/>
      <c r="AF8" s="390"/>
      <c r="AG8" s="390"/>
      <c r="AH8" s="390"/>
      <c r="AI8" s="390"/>
      <c r="AJ8" s="390"/>
      <c r="AK8" s="390"/>
      <c r="AL8" s="390"/>
      <c r="AM8" s="390"/>
      <c r="AN8" s="390"/>
      <c r="AO8" s="390"/>
      <c r="AP8" s="390"/>
      <c r="AQ8" s="390"/>
      <c r="AR8" s="390"/>
      <c r="AS8" s="390"/>
      <c r="AT8" s="390"/>
      <c r="AU8" s="390"/>
      <c r="AV8" s="390"/>
      <c r="AW8" s="390"/>
      <c r="AX8" s="390"/>
      <c r="AY8" s="390"/>
      <c r="AZ8" s="390"/>
      <c r="BA8" s="390"/>
      <c r="BB8" s="390"/>
      <c r="BC8" s="390"/>
      <c r="BD8" s="390"/>
      <c r="BE8" s="390"/>
    </row>
    <row r="9" spans="1:59" ht="15.75" customHeight="1" thickTop="1" thickBot="1" x14ac:dyDescent="0.25">
      <c r="A9" s="418" t="s">
        <v>1</v>
      </c>
      <c r="B9" s="421" t="s">
        <v>2</v>
      </c>
      <c r="C9" s="424" t="s">
        <v>3</v>
      </c>
      <c r="D9" s="427" t="s">
        <v>4</v>
      </c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  <c r="AB9" s="427" t="s">
        <v>4</v>
      </c>
      <c r="AC9" s="428"/>
      <c r="AD9" s="428"/>
      <c r="AE9" s="428"/>
      <c r="AF9" s="428"/>
      <c r="AG9" s="428"/>
      <c r="AH9" s="428"/>
      <c r="AI9" s="428"/>
      <c r="AJ9" s="428"/>
      <c r="AK9" s="428"/>
      <c r="AL9" s="428"/>
      <c r="AM9" s="428"/>
      <c r="AN9" s="428"/>
      <c r="AO9" s="428"/>
      <c r="AP9" s="428"/>
      <c r="AQ9" s="428"/>
      <c r="AR9" s="428"/>
      <c r="AS9" s="428"/>
      <c r="AT9" s="428"/>
      <c r="AU9" s="428"/>
      <c r="AV9" s="428"/>
      <c r="AW9" s="428"/>
      <c r="AX9" s="428"/>
      <c r="AY9" s="428"/>
      <c r="AZ9" s="441" t="s">
        <v>5</v>
      </c>
      <c r="BA9" s="442"/>
      <c r="BB9" s="442"/>
      <c r="BC9" s="442"/>
      <c r="BD9" s="442"/>
      <c r="BE9" s="443"/>
      <c r="BF9" s="415" t="s">
        <v>47</v>
      </c>
      <c r="BG9" s="415" t="s">
        <v>48</v>
      </c>
    </row>
    <row r="10" spans="1:59" ht="15.75" customHeight="1" x14ac:dyDescent="0.2">
      <c r="A10" s="419"/>
      <c r="B10" s="422"/>
      <c r="C10" s="425"/>
      <c r="D10" s="448" t="s">
        <v>6</v>
      </c>
      <c r="E10" s="449"/>
      <c r="F10" s="449"/>
      <c r="G10" s="449"/>
      <c r="H10" s="449"/>
      <c r="I10" s="450"/>
      <c r="J10" s="451" t="s">
        <v>7</v>
      </c>
      <c r="K10" s="449"/>
      <c r="L10" s="449"/>
      <c r="M10" s="449"/>
      <c r="N10" s="449"/>
      <c r="O10" s="452"/>
      <c r="P10" s="448" t="s">
        <v>8</v>
      </c>
      <c r="Q10" s="449"/>
      <c r="R10" s="449"/>
      <c r="S10" s="449"/>
      <c r="T10" s="449"/>
      <c r="U10" s="450"/>
      <c r="V10" s="451" t="s">
        <v>9</v>
      </c>
      <c r="W10" s="449"/>
      <c r="X10" s="449"/>
      <c r="Y10" s="449"/>
      <c r="Z10" s="449"/>
      <c r="AA10" s="450"/>
      <c r="AB10" s="448" t="s">
        <v>10</v>
      </c>
      <c r="AC10" s="449"/>
      <c r="AD10" s="449"/>
      <c r="AE10" s="449"/>
      <c r="AF10" s="449"/>
      <c r="AG10" s="450"/>
      <c r="AH10" s="451" t="s">
        <v>11</v>
      </c>
      <c r="AI10" s="449"/>
      <c r="AJ10" s="449"/>
      <c r="AK10" s="449"/>
      <c r="AL10" s="449"/>
      <c r="AM10" s="452"/>
      <c r="AN10" s="448" t="s">
        <v>34</v>
      </c>
      <c r="AO10" s="449"/>
      <c r="AP10" s="449"/>
      <c r="AQ10" s="449"/>
      <c r="AR10" s="449"/>
      <c r="AS10" s="450"/>
      <c r="AT10" s="451" t="s">
        <v>35</v>
      </c>
      <c r="AU10" s="449"/>
      <c r="AV10" s="449"/>
      <c r="AW10" s="449"/>
      <c r="AX10" s="449"/>
      <c r="AY10" s="450"/>
      <c r="AZ10" s="444"/>
      <c r="BA10" s="445"/>
      <c r="BB10" s="445"/>
      <c r="BC10" s="445"/>
      <c r="BD10" s="445"/>
      <c r="BE10" s="446"/>
      <c r="BF10" s="447"/>
      <c r="BG10" s="416"/>
    </row>
    <row r="11" spans="1:59" ht="15.75" customHeight="1" x14ac:dyDescent="0.2">
      <c r="A11" s="419"/>
      <c r="B11" s="422"/>
      <c r="C11" s="425"/>
      <c r="D11" s="436" t="s">
        <v>12</v>
      </c>
      <c r="E11" s="430"/>
      <c r="F11" s="431" t="s">
        <v>13</v>
      </c>
      <c r="G11" s="430"/>
      <c r="H11" s="432" t="s">
        <v>14</v>
      </c>
      <c r="I11" s="437" t="s">
        <v>36</v>
      </c>
      <c r="J11" s="429" t="s">
        <v>12</v>
      </c>
      <c r="K11" s="430"/>
      <c r="L11" s="431" t="s">
        <v>13</v>
      </c>
      <c r="M11" s="430"/>
      <c r="N11" s="432" t="s">
        <v>14</v>
      </c>
      <c r="O11" s="434" t="s">
        <v>36</v>
      </c>
      <c r="P11" s="436" t="s">
        <v>12</v>
      </c>
      <c r="Q11" s="430"/>
      <c r="R11" s="431" t="s">
        <v>13</v>
      </c>
      <c r="S11" s="430"/>
      <c r="T11" s="432" t="s">
        <v>14</v>
      </c>
      <c r="U11" s="437" t="s">
        <v>36</v>
      </c>
      <c r="V11" s="429" t="s">
        <v>12</v>
      </c>
      <c r="W11" s="430"/>
      <c r="X11" s="431" t="s">
        <v>13</v>
      </c>
      <c r="Y11" s="430"/>
      <c r="Z11" s="432" t="s">
        <v>14</v>
      </c>
      <c r="AA11" s="453" t="s">
        <v>36</v>
      </c>
      <c r="AB11" s="436" t="s">
        <v>12</v>
      </c>
      <c r="AC11" s="430"/>
      <c r="AD11" s="431" t="s">
        <v>13</v>
      </c>
      <c r="AE11" s="430"/>
      <c r="AF11" s="432" t="s">
        <v>14</v>
      </c>
      <c r="AG11" s="437" t="s">
        <v>36</v>
      </c>
      <c r="AH11" s="429" t="s">
        <v>12</v>
      </c>
      <c r="AI11" s="430"/>
      <c r="AJ11" s="431" t="s">
        <v>13</v>
      </c>
      <c r="AK11" s="430"/>
      <c r="AL11" s="432" t="s">
        <v>14</v>
      </c>
      <c r="AM11" s="434" t="s">
        <v>36</v>
      </c>
      <c r="AN11" s="436" t="s">
        <v>12</v>
      </c>
      <c r="AO11" s="430"/>
      <c r="AP11" s="431" t="s">
        <v>13</v>
      </c>
      <c r="AQ11" s="430"/>
      <c r="AR11" s="432" t="s">
        <v>14</v>
      </c>
      <c r="AS11" s="437" t="s">
        <v>36</v>
      </c>
      <c r="AT11" s="429" t="s">
        <v>12</v>
      </c>
      <c r="AU11" s="430"/>
      <c r="AV11" s="431" t="s">
        <v>13</v>
      </c>
      <c r="AW11" s="430"/>
      <c r="AX11" s="432" t="s">
        <v>14</v>
      </c>
      <c r="AY11" s="453" t="s">
        <v>36</v>
      </c>
      <c r="AZ11" s="429" t="s">
        <v>12</v>
      </c>
      <c r="BA11" s="430"/>
      <c r="BB11" s="431" t="s">
        <v>13</v>
      </c>
      <c r="BC11" s="430"/>
      <c r="BD11" s="432" t="s">
        <v>14</v>
      </c>
      <c r="BE11" s="455" t="s">
        <v>43</v>
      </c>
      <c r="BF11" s="447"/>
      <c r="BG11" s="416"/>
    </row>
    <row r="12" spans="1:59" ht="80.099999999999994" customHeight="1" thickBot="1" x14ac:dyDescent="0.25">
      <c r="A12" s="420"/>
      <c r="B12" s="423"/>
      <c r="C12" s="426"/>
      <c r="D12" s="113" t="s">
        <v>37</v>
      </c>
      <c r="E12" s="114" t="s">
        <v>38</v>
      </c>
      <c r="F12" s="115" t="s">
        <v>37</v>
      </c>
      <c r="G12" s="114" t="s">
        <v>38</v>
      </c>
      <c r="H12" s="433"/>
      <c r="I12" s="438"/>
      <c r="J12" s="116" t="s">
        <v>37</v>
      </c>
      <c r="K12" s="114" t="s">
        <v>38</v>
      </c>
      <c r="L12" s="115" t="s">
        <v>37</v>
      </c>
      <c r="M12" s="114" t="s">
        <v>38</v>
      </c>
      <c r="N12" s="433"/>
      <c r="O12" s="435"/>
      <c r="P12" s="113" t="s">
        <v>37</v>
      </c>
      <c r="Q12" s="114" t="s">
        <v>38</v>
      </c>
      <c r="R12" s="115" t="s">
        <v>37</v>
      </c>
      <c r="S12" s="114" t="s">
        <v>38</v>
      </c>
      <c r="T12" s="433"/>
      <c r="U12" s="438"/>
      <c r="V12" s="116" t="s">
        <v>37</v>
      </c>
      <c r="W12" s="114" t="s">
        <v>38</v>
      </c>
      <c r="X12" s="115" t="s">
        <v>37</v>
      </c>
      <c r="Y12" s="114" t="s">
        <v>38</v>
      </c>
      <c r="Z12" s="433"/>
      <c r="AA12" s="454"/>
      <c r="AB12" s="113" t="s">
        <v>37</v>
      </c>
      <c r="AC12" s="114" t="s">
        <v>38</v>
      </c>
      <c r="AD12" s="115" t="s">
        <v>37</v>
      </c>
      <c r="AE12" s="114" t="s">
        <v>38</v>
      </c>
      <c r="AF12" s="433"/>
      <c r="AG12" s="438"/>
      <c r="AH12" s="116" t="s">
        <v>37</v>
      </c>
      <c r="AI12" s="114" t="s">
        <v>38</v>
      </c>
      <c r="AJ12" s="115" t="s">
        <v>37</v>
      </c>
      <c r="AK12" s="114" t="s">
        <v>38</v>
      </c>
      <c r="AL12" s="433"/>
      <c r="AM12" s="435"/>
      <c r="AN12" s="113" t="s">
        <v>37</v>
      </c>
      <c r="AO12" s="114" t="s">
        <v>38</v>
      </c>
      <c r="AP12" s="115" t="s">
        <v>37</v>
      </c>
      <c r="AQ12" s="114" t="s">
        <v>38</v>
      </c>
      <c r="AR12" s="433"/>
      <c r="AS12" s="438"/>
      <c r="AT12" s="116" t="s">
        <v>37</v>
      </c>
      <c r="AU12" s="114" t="s">
        <v>38</v>
      </c>
      <c r="AV12" s="115" t="s">
        <v>37</v>
      </c>
      <c r="AW12" s="114" t="s">
        <v>38</v>
      </c>
      <c r="AX12" s="433"/>
      <c r="AY12" s="454"/>
      <c r="AZ12" s="116" t="s">
        <v>37</v>
      </c>
      <c r="BA12" s="114" t="s">
        <v>39</v>
      </c>
      <c r="BB12" s="115" t="s">
        <v>37</v>
      </c>
      <c r="BC12" s="114" t="s">
        <v>39</v>
      </c>
      <c r="BD12" s="433"/>
      <c r="BE12" s="456"/>
      <c r="BF12" s="447"/>
      <c r="BG12" s="416"/>
    </row>
    <row r="13" spans="1:59" s="121" customFormat="1" ht="15.75" customHeight="1" thickBot="1" x14ac:dyDescent="0.35">
      <c r="A13" s="117"/>
      <c r="B13" s="118"/>
      <c r="C13" s="119" t="s">
        <v>54</v>
      </c>
      <c r="D13" s="120">
        <f>SUM(SZAK!D67)</f>
        <v>0</v>
      </c>
      <c r="E13" s="120">
        <f>SUM(SZAK!E67)</f>
        <v>0</v>
      </c>
      <c r="F13" s="120">
        <f>SUM(SZAK!F67)</f>
        <v>30</v>
      </c>
      <c r="G13" s="120">
        <f>SUM(SZAK!G67)</f>
        <v>600</v>
      </c>
      <c r="H13" s="120">
        <f>SUM(SZAK!H67)</f>
        <v>27</v>
      </c>
      <c r="I13" s="120" t="s">
        <v>17</v>
      </c>
      <c r="J13" s="120">
        <f>SUM(SZAK!J67)</f>
        <v>16</v>
      </c>
      <c r="K13" s="120">
        <f>SUM(SZAK!K67)</f>
        <v>224</v>
      </c>
      <c r="L13" s="120">
        <f>SUM(SZAK!L67)</f>
        <v>16</v>
      </c>
      <c r="M13" s="120">
        <f>SUM(SZAK!M67)</f>
        <v>224</v>
      </c>
      <c r="N13" s="120">
        <f>SUM(SZAK!N67)</f>
        <v>31</v>
      </c>
      <c r="O13" s="120" t="s">
        <v>17</v>
      </c>
      <c r="P13" s="120">
        <f>SUM(SZAK!P67)</f>
        <v>10</v>
      </c>
      <c r="Q13" s="120">
        <f>SUM(SZAK!Q67)</f>
        <v>140</v>
      </c>
      <c r="R13" s="120">
        <f>SUM(SZAK!R67)</f>
        <v>21</v>
      </c>
      <c r="S13" s="120">
        <f>SUM(SZAK!S67)</f>
        <v>304</v>
      </c>
      <c r="T13" s="120">
        <f>SUM(SZAK!T67)</f>
        <v>29</v>
      </c>
      <c r="U13" s="120" t="s">
        <v>17</v>
      </c>
      <c r="V13" s="120">
        <f>SUM(SZAK!V67)</f>
        <v>12</v>
      </c>
      <c r="W13" s="120">
        <f>SUM(SZAK!W67)</f>
        <v>168</v>
      </c>
      <c r="X13" s="120">
        <f>SUM(SZAK!X67)</f>
        <v>20</v>
      </c>
      <c r="Y13" s="120">
        <f>SUM(SZAK!Y67)</f>
        <v>280</v>
      </c>
      <c r="Z13" s="120">
        <f>SUM(SZAK!Z67)</f>
        <v>31</v>
      </c>
      <c r="AA13" s="120" t="s">
        <v>17</v>
      </c>
      <c r="AB13" s="120">
        <f>SUM(SZAK!AB67)</f>
        <v>3</v>
      </c>
      <c r="AC13" s="120">
        <f>SUM(SZAK!AC67)</f>
        <v>42</v>
      </c>
      <c r="AD13" s="120">
        <f>SUM(SZAK!AD67)</f>
        <v>5</v>
      </c>
      <c r="AE13" s="120">
        <f>SUM(SZAK!AE67)</f>
        <v>70</v>
      </c>
      <c r="AF13" s="120">
        <f>SUM(SZAK!AF67)</f>
        <v>8</v>
      </c>
      <c r="AG13" s="120" t="s">
        <v>17</v>
      </c>
      <c r="AH13" s="120">
        <f>SUM(SZAK!AH67)</f>
        <v>2</v>
      </c>
      <c r="AI13" s="120">
        <f>SUM(SZAK!AI67)</f>
        <v>28</v>
      </c>
      <c r="AJ13" s="120">
        <f>SUM(SZAK!AJ67)</f>
        <v>8</v>
      </c>
      <c r="AK13" s="120">
        <f>SUM(SZAK!AK67)</f>
        <v>116</v>
      </c>
      <c r="AL13" s="120">
        <f>SUM(SZAK!AL67)</f>
        <v>10</v>
      </c>
      <c r="AM13" s="120" t="s">
        <v>17</v>
      </c>
      <c r="AN13" s="120">
        <f>SUM(SZAK!AN67)</f>
        <v>0</v>
      </c>
      <c r="AO13" s="120">
        <f>SUM(SZAK!AO67)</f>
        <v>0</v>
      </c>
      <c r="AP13" s="120">
        <f>SUM(SZAK!AP67)</f>
        <v>6</v>
      </c>
      <c r="AQ13" s="120">
        <f>SUM(SZAK!AQ67)</f>
        <v>88</v>
      </c>
      <c r="AR13" s="120">
        <f>SUM(SZAK!AR67)</f>
        <v>6</v>
      </c>
      <c r="AS13" s="120" t="s">
        <v>17</v>
      </c>
      <c r="AT13" s="120">
        <f>SUM(SZAK!AT67)</f>
        <v>0</v>
      </c>
      <c r="AU13" s="120">
        <f>SUM(SZAK!AU67)</f>
        <v>0</v>
      </c>
      <c r="AV13" s="120">
        <f>SUM(SZAK!AV67)</f>
        <v>16</v>
      </c>
      <c r="AW13" s="120">
        <f>SUM(SZAK!AW67)</f>
        <v>236</v>
      </c>
      <c r="AX13" s="120">
        <f>SUM(SZAK!AX67)</f>
        <v>16</v>
      </c>
      <c r="AY13" s="120" t="s">
        <v>17</v>
      </c>
      <c r="AZ13" s="120">
        <f>SUM(SZAK!AZ67)</f>
        <v>43</v>
      </c>
      <c r="BA13" s="120">
        <f>SUM(SZAK!BA67)</f>
        <v>602</v>
      </c>
      <c r="BB13" s="120">
        <f>SUM(SZAK!BB67)</f>
        <v>120</v>
      </c>
      <c r="BC13" s="120">
        <f>SUM(SZAK!BC67)</f>
        <v>1700</v>
      </c>
      <c r="BD13" s="120">
        <f>SUM(SZAK!BD67)</f>
        <v>156</v>
      </c>
      <c r="BE13" s="120">
        <f>SUM([1]SZAK!BE109)</f>
        <v>183</v>
      </c>
      <c r="BF13" s="184"/>
      <c r="BG13" s="184"/>
    </row>
    <row r="14" spans="1:59" s="121" customFormat="1" ht="15.75" customHeight="1" x14ac:dyDescent="0.3">
      <c r="A14" s="122" t="s">
        <v>7</v>
      </c>
      <c r="B14" s="123"/>
      <c r="C14" s="124" t="s">
        <v>50</v>
      </c>
      <c r="D14" s="125"/>
      <c r="E14" s="126"/>
      <c r="F14" s="127"/>
      <c r="G14" s="126"/>
      <c r="H14" s="127"/>
      <c r="I14" s="128"/>
      <c r="J14" s="127"/>
      <c r="K14" s="126"/>
      <c r="L14" s="127"/>
      <c r="M14" s="126"/>
      <c r="N14" s="127"/>
      <c r="O14" s="128"/>
      <c r="P14" s="127"/>
      <c r="Q14" s="126"/>
      <c r="R14" s="127"/>
      <c r="S14" s="126"/>
      <c r="T14" s="127"/>
      <c r="U14" s="128"/>
      <c r="V14" s="127"/>
      <c r="W14" s="126"/>
      <c r="X14" s="127"/>
      <c r="Y14" s="126"/>
      <c r="Z14" s="127"/>
      <c r="AA14" s="129"/>
      <c r="AB14" s="125"/>
      <c r="AC14" s="126"/>
      <c r="AD14" s="127"/>
      <c r="AE14" s="126"/>
      <c r="AF14" s="127"/>
      <c r="AG14" s="128"/>
      <c r="AH14" s="127"/>
      <c r="AI14" s="126"/>
      <c r="AJ14" s="127"/>
      <c r="AK14" s="126"/>
      <c r="AL14" s="127"/>
      <c r="AM14" s="128"/>
      <c r="AN14" s="127"/>
      <c r="AO14" s="126"/>
      <c r="AP14" s="127"/>
      <c r="AQ14" s="126"/>
      <c r="AR14" s="127"/>
      <c r="AS14" s="128"/>
      <c r="AT14" s="127"/>
      <c r="AU14" s="126"/>
      <c r="AV14" s="127"/>
      <c r="AW14" s="126"/>
      <c r="AX14" s="127"/>
      <c r="AY14" s="129"/>
      <c r="AZ14" s="130"/>
      <c r="BA14" s="130"/>
      <c r="BB14" s="130"/>
      <c r="BC14" s="130"/>
      <c r="BD14" s="130"/>
      <c r="BE14" s="131"/>
      <c r="BF14" s="185"/>
      <c r="BG14" s="185"/>
    </row>
    <row r="15" spans="1:59" ht="15.75" customHeight="1" x14ac:dyDescent="0.25">
      <c r="A15" s="368" t="s">
        <v>444</v>
      </c>
      <c r="B15" s="51" t="s">
        <v>31</v>
      </c>
      <c r="C15" s="316" t="s">
        <v>237</v>
      </c>
      <c r="D15" s="102"/>
      <c r="E15" s="6" t="str">
        <f t="shared" ref="E15:E31" si="0">IF(D15*14=0,"",D15*14)</f>
        <v/>
      </c>
      <c r="F15" s="102"/>
      <c r="G15" s="6" t="str">
        <f t="shared" ref="G15:G31" si="1">IF(F15*14=0,"",F15*14)</f>
        <v/>
      </c>
      <c r="H15" s="102"/>
      <c r="I15" s="103"/>
      <c r="J15" s="56"/>
      <c r="K15" s="6" t="str">
        <f t="shared" ref="K15:K31" si="2">IF(J15*14=0,"",J15*14)</f>
        <v/>
      </c>
      <c r="L15" s="55"/>
      <c r="M15" s="6" t="str">
        <f t="shared" ref="M15:M31" si="3">IF(L15*14=0,"",L15*14)</f>
        <v/>
      </c>
      <c r="N15" s="55"/>
      <c r="O15" s="59"/>
      <c r="P15" s="55"/>
      <c r="Q15" s="6" t="str">
        <f t="shared" ref="Q15:Q31" si="4">IF(P15*14=0,"",P15*14)</f>
        <v/>
      </c>
      <c r="R15" s="55"/>
      <c r="S15" s="6" t="str">
        <f t="shared" ref="S15:S31" si="5">IF(R15*14=0,"",R15*14)</f>
        <v/>
      </c>
      <c r="T15" s="55"/>
      <c r="U15" s="58"/>
      <c r="V15" s="56"/>
      <c r="W15" s="6" t="str">
        <f t="shared" ref="W15:W31" si="6">IF(V15*14=0,"",V15*14)</f>
        <v/>
      </c>
      <c r="X15" s="55"/>
      <c r="Y15" s="6" t="str">
        <f t="shared" ref="Y15:Y31" si="7">IF(X15*14=0,"",X15*14)</f>
        <v/>
      </c>
      <c r="Z15" s="55"/>
      <c r="AA15" s="59"/>
      <c r="AB15" s="102">
        <v>3</v>
      </c>
      <c r="AC15" s="6">
        <f t="shared" ref="AC15:AC18" si="8">IF(AB15*14=0,"",AB15*14)</f>
        <v>42</v>
      </c>
      <c r="AD15" s="102">
        <v>2</v>
      </c>
      <c r="AE15" s="303">
        <f t="shared" ref="AE15:AE19" si="9">IF(AD15*14=0,"",AD15*14)</f>
        <v>28</v>
      </c>
      <c r="AF15" s="102">
        <v>4</v>
      </c>
      <c r="AG15" s="103" t="s">
        <v>15</v>
      </c>
      <c r="AH15" s="56"/>
      <c r="AI15" s="6" t="str">
        <f t="shared" ref="AI15:AI31" si="10">IF(AH15*14=0,"",AH15*14)</f>
        <v/>
      </c>
      <c r="AJ15" s="55"/>
      <c r="AK15" s="6" t="str">
        <f t="shared" ref="AK15:AK31" si="11">IF(AJ15*14=0,"",AJ15*14)</f>
        <v/>
      </c>
      <c r="AL15" s="55"/>
      <c r="AM15" s="59"/>
      <c r="AN15" s="56"/>
      <c r="AO15" s="6" t="str">
        <f t="shared" ref="AO15:AO31" si="12">IF(AN15*14=0,"",AN15*14)</f>
        <v/>
      </c>
      <c r="AP15" s="57"/>
      <c r="AQ15" s="6" t="str">
        <f t="shared" ref="AQ15:AQ30" si="13">IF(AP15*14=0,"",AP15*14)</f>
        <v/>
      </c>
      <c r="AR15" s="57"/>
      <c r="AS15" s="60"/>
      <c r="AT15" s="55"/>
      <c r="AU15" s="6" t="str">
        <f t="shared" ref="AU15:AU31" si="14">IF(AT15*14=0,"",AT15*14)</f>
        <v/>
      </c>
      <c r="AV15" s="55"/>
      <c r="AW15" s="6" t="str">
        <f t="shared" ref="AW15:AW31" si="15">IF(AV15*14=0,"",AV15*14)</f>
        <v/>
      </c>
      <c r="AX15" s="55"/>
      <c r="AY15" s="55"/>
      <c r="AZ15" s="7">
        <f t="shared" ref="AZ15:AZ31" si="16">IF(D15+J15+P15+V15+AB15+AH15+AN15+AT15=0,"",D15+J15+P15+V15+AB15+AH15+AN15+AT15)</f>
        <v>3</v>
      </c>
      <c r="BA15" s="6">
        <f t="shared" ref="BA15:BA31" si="17">IF((D15+J15+P15+V15+AB15+AH15+AN15+AT15)*14=0,"",(D15+J15+P15+V15+AB15+AH15+AN15+AT15)*14)</f>
        <v>42</v>
      </c>
      <c r="BB15" s="8">
        <f t="shared" ref="BB15:BB31" si="18">IF(F15+L15+R15+X15+AD15+AJ15+AP15+AV15=0,"",F15+L15+R15+X15+AD15+AJ15+AP15+AV15)</f>
        <v>2</v>
      </c>
      <c r="BC15" s="6">
        <f t="shared" ref="BC15:BC31" si="19">IF((L15+F15+R15+X15+AD15+AJ15+AP15+AV15)*14=0,"",(L15+F15+R15+X15+AD15+AJ15+AP15+AV15)*14)</f>
        <v>28</v>
      </c>
      <c r="BD15" s="8">
        <f t="shared" ref="BD15:BD31" si="20">IF(N15+H15+T15+Z15+AF15+AL15+AR15+AX15=0,"",N15+H15+T15+Z15+AF15+AL15+AR15+AX15)</f>
        <v>4</v>
      </c>
      <c r="BE15" s="9">
        <f t="shared" ref="BE15:BE31" si="21">IF(D15+F15+L15+J15+P15+R15+V15+X15+AB15+AD15+AH15+AJ15+AN15+AP15+AT15+AV15=0,"",D15+F15+L15+J15+P15+R15+V15+X15+AB15+AD15+AH15+AJ15+AN15+AP15+AT15+AV15)</f>
        <v>5</v>
      </c>
      <c r="BF15" s="245" t="s">
        <v>188</v>
      </c>
      <c r="BG15" s="334" t="s">
        <v>375</v>
      </c>
    </row>
    <row r="16" spans="1:59" ht="15.75" customHeight="1" x14ac:dyDescent="0.25">
      <c r="A16" s="368" t="s">
        <v>435</v>
      </c>
      <c r="B16" s="51" t="s">
        <v>31</v>
      </c>
      <c r="C16" s="52" t="s">
        <v>443</v>
      </c>
      <c r="D16" s="102"/>
      <c r="E16" s="6" t="str">
        <f t="shared" si="0"/>
        <v/>
      </c>
      <c r="F16" s="102"/>
      <c r="G16" s="6" t="str">
        <f t="shared" si="1"/>
        <v/>
      </c>
      <c r="H16" s="102"/>
      <c r="I16" s="103"/>
      <c r="J16" s="56"/>
      <c r="K16" s="6" t="str">
        <f t="shared" si="2"/>
        <v/>
      </c>
      <c r="L16" s="55"/>
      <c r="M16" s="6" t="str">
        <f t="shared" si="3"/>
        <v/>
      </c>
      <c r="N16" s="55"/>
      <c r="O16" s="59"/>
      <c r="P16" s="55"/>
      <c r="Q16" s="6" t="str">
        <f t="shared" si="4"/>
        <v/>
      </c>
      <c r="R16" s="55"/>
      <c r="S16" s="6" t="str">
        <f t="shared" si="5"/>
        <v/>
      </c>
      <c r="T16" s="55"/>
      <c r="U16" s="58"/>
      <c r="V16" s="56"/>
      <c r="W16" s="6" t="str">
        <f t="shared" si="6"/>
        <v/>
      </c>
      <c r="X16" s="55"/>
      <c r="Y16" s="6" t="str">
        <f t="shared" si="7"/>
        <v/>
      </c>
      <c r="Z16" s="55"/>
      <c r="AA16" s="59"/>
      <c r="AB16" s="320">
        <v>2</v>
      </c>
      <c r="AC16" s="6">
        <f t="shared" si="8"/>
        <v>28</v>
      </c>
      <c r="AD16" s="320">
        <v>2</v>
      </c>
      <c r="AE16" s="303">
        <f t="shared" si="9"/>
        <v>28</v>
      </c>
      <c r="AF16" s="320">
        <v>4</v>
      </c>
      <c r="AG16" s="336" t="s">
        <v>75</v>
      </c>
      <c r="AH16" s="56"/>
      <c r="AI16" s="6" t="str">
        <f t="shared" si="10"/>
        <v/>
      </c>
      <c r="AJ16" s="55"/>
      <c r="AK16" s="6" t="str">
        <f t="shared" si="11"/>
        <v/>
      </c>
      <c r="AL16" s="55"/>
      <c r="AM16" s="59"/>
      <c r="AN16" s="56"/>
      <c r="AO16" s="6" t="str">
        <f t="shared" si="12"/>
        <v/>
      </c>
      <c r="AP16" s="57"/>
      <c r="AQ16" s="6" t="str">
        <f t="shared" si="13"/>
        <v/>
      </c>
      <c r="AR16" s="57"/>
      <c r="AS16" s="60"/>
      <c r="AT16" s="55"/>
      <c r="AU16" s="6" t="str">
        <f t="shared" si="14"/>
        <v/>
      </c>
      <c r="AV16" s="55"/>
      <c r="AW16" s="6" t="str">
        <f t="shared" si="15"/>
        <v/>
      </c>
      <c r="AX16" s="55"/>
      <c r="AY16" s="55"/>
      <c r="AZ16" s="7">
        <f t="shared" si="16"/>
        <v>2</v>
      </c>
      <c r="BA16" s="6">
        <f t="shared" si="17"/>
        <v>28</v>
      </c>
      <c r="BB16" s="8">
        <f t="shared" si="18"/>
        <v>2</v>
      </c>
      <c r="BC16" s="6">
        <f t="shared" si="19"/>
        <v>28</v>
      </c>
      <c r="BD16" s="8">
        <f t="shared" si="20"/>
        <v>4</v>
      </c>
      <c r="BE16" s="9">
        <f t="shared" si="21"/>
        <v>4</v>
      </c>
      <c r="BF16" s="245" t="s">
        <v>188</v>
      </c>
      <c r="BG16" s="245" t="s">
        <v>209</v>
      </c>
    </row>
    <row r="17" spans="1:59" ht="15.75" customHeight="1" x14ac:dyDescent="0.25">
      <c r="A17" s="368" t="s">
        <v>445</v>
      </c>
      <c r="B17" s="51" t="s">
        <v>31</v>
      </c>
      <c r="C17" s="316" t="s">
        <v>236</v>
      </c>
      <c r="D17" s="102"/>
      <c r="E17" s="6" t="str">
        <f t="shared" si="0"/>
        <v/>
      </c>
      <c r="F17" s="102"/>
      <c r="G17" s="6" t="str">
        <f t="shared" si="1"/>
        <v/>
      </c>
      <c r="H17" s="102"/>
      <c r="I17" s="103"/>
      <c r="J17" s="56"/>
      <c r="K17" s="6" t="str">
        <f t="shared" si="2"/>
        <v/>
      </c>
      <c r="L17" s="55"/>
      <c r="M17" s="6" t="str">
        <f t="shared" si="3"/>
        <v/>
      </c>
      <c r="N17" s="55"/>
      <c r="O17" s="59"/>
      <c r="P17" s="55"/>
      <c r="Q17" s="6" t="str">
        <f t="shared" si="4"/>
        <v/>
      </c>
      <c r="R17" s="55"/>
      <c r="S17" s="6" t="str">
        <f t="shared" si="5"/>
        <v/>
      </c>
      <c r="T17" s="55"/>
      <c r="U17" s="58"/>
      <c r="V17" s="56"/>
      <c r="W17" s="6" t="str">
        <f t="shared" si="6"/>
        <v/>
      </c>
      <c r="X17" s="55"/>
      <c r="Y17" s="6" t="str">
        <f t="shared" si="7"/>
        <v/>
      </c>
      <c r="Z17" s="55"/>
      <c r="AA17" s="59"/>
      <c r="AB17" s="55">
        <v>2</v>
      </c>
      <c r="AC17" s="6">
        <f t="shared" si="8"/>
        <v>28</v>
      </c>
      <c r="AD17" s="55">
        <v>1</v>
      </c>
      <c r="AE17" s="6">
        <f t="shared" si="9"/>
        <v>14</v>
      </c>
      <c r="AF17" s="55">
        <v>3</v>
      </c>
      <c r="AG17" s="58" t="s">
        <v>75</v>
      </c>
      <c r="AH17" s="56"/>
      <c r="AI17" s="6" t="str">
        <f t="shared" si="10"/>
        <v/>
      </c>
      <c r="AJ17" s="55"/>
      <c r="AK17" s="6" t="str">
        <f t="shared" si="11"/>
        <v/>
      </c>
      <c r="AL17" s="55"/>
      <c r="AM17" s="59"/>
      <c r="AN17" s="56"/>
      <c r="AO17" s="6" t="str">
        <f t="shared" si="12"/>
        <v/>
      </c>
      <c r="AP17" s="57"/>
      <c r="AQ17" s="6" t="str">
        <f t="shared" si="13"/>
        <v/>
      </c>
      <c r="AR17" s="57"/>
      <c r="AS17" s="60"/>
      <c r="AT17" s="55"/>
      <c r="AU17" s="6" t="str">
        <f t="shared" si="14"/>
        <v/>
      </c>
      <c r="AV17" s="55"/>
      <c r="AW17" s="6" t="str">
        <f t="shared" si="15"/>
        <v/>
      </c>
      <c r="AX17" s="55"/>
      <c r="AY17" s="55"/>
      <c r="AZ17" s="7">
        <f t="shared" si="16"/>
        <v>2</v>
      </c>
      <c r="BA17" s="6">
        <f t="shared" si="17"/>
        <v>28</v>
      </c>
      <c r="BB17" s="8">
        <f t="shared" si="18"/>
        <v>1</v>
      </c>
      <c r="BC17" s="6">
        <f t="shared" si="19"/>
        <v>14</v>
      </c>
      <c r="BD17" s="8">
        <f t="shared" si="20"/>
        <v>3</v>
      </c>
      <c r="BE17" s="9">
        <f t="shared" si="21"/>
        <v>3</v>
      </c>
      <c r="BF17" s="245" t="s">
        <v>188</v>
      </c>
      <c r="BG17" s="245" t="s">
        <v>235</v>
      </c>
    </row>
    <row r="18" spans="1:59" ht="15.75" customHeight="1" x14ac:dyDescent="0.25">
      <c r="A18" s="234" t="s">
        <v>234</v>
      </c>
      <c r="B18" s="51" t="s">
        <v>31</v>
      </c>
      <c r="C18" s="52" t="s">
        <v>233</v>
      </c>
      <c r="D18" s="102"/>
      <c r="E18" s="6" t="str">
        <f t="shared" si="0"/>
        <v/>
      </c>
      <c r="F18" s="102"/>
      <c r="G18" s="6" t="str">
        <f t="shared" si="1"/>
        <v/>
      </c>
      <c r="H18" s="102"/>
      <c r="I18" s="103"/>
      <c r="J18" s="56"/>
      <c r="K18" s="6" t="str">
        <f t="shared" si="2"/>
        <v/>
      </c>
      <c r="L18" s="55"/>
      <c r="M18" s="6" t="str">
        <f t="shared" si="3"/>
        <v/>
      </c>
      <c r="N18" s="55"/>
      <c r="O18" s="59"/>
      <c r="P18" s="55"/>
      <c r="Q18" s="6" t="str">
        <f t="shared" si="4"/>
        <v/>
      </c>
      <c r="R18" s="55"/>
      <c r="S18" s="6" t="str">
        <f t="shared" si="5"/>
        <v/>
      </c>
      <c r="T18" s="55"/>
      <c r="U18" s="58"/>
      <c r="V18" s="56"/>
      <c r="W18" s="6" t="str">
        <f t="shared" si="6"/>
        <v/>
      </c>
      <c r="X18" s="55"/>
      <c r="Y18" s="6" t="str">
        <f t="shared" si="7"/>
        <v/>
      </c>
      <c r="Z18" s="55"/>
      <c r="AA18" s="59"/>
      <c r="AB18" s="55">
        <v>3</v>
      </c>
      <c r="AC18" s="6">
        <f t="shared" si="8"/>
        <v>42</v>
      </c>
      <c r="AD18" s="55">
        <v>1</v>
      </c>
      <c r="AE18" s="6">
        <f t="shared" si="9"/>
        <v>14</v>
      </c>
      <c r="AF18" s="55">
        <v>4</v>
      </c>
      <c r="AG18" s="58" t="s">
        <v>75</v>
      </c>
      <c r="AH18" s="56"/>
      <c r="AI18" s="6" t="str">
        <f t="shared" si="10"/>
        <v/>
      </c>
      <c r="AJ18" s="55"/>
      <c r="AK18" s="6" t="str">
        <f t="shared" si="11"/>
        <v/>
      </c>
      <c r="AL18" s="55"/>
      <c r="AM18" s="59"/>
      <c r="AN18" s="56"/>
      <c r="AO18" s="6" t="str">
        <f t="shared" si="12"/>
        <v/>
      </c>
      <c r="AP18" s="57"/>
      <c r="AQ18" s="6" t="str">
        <f t="shared" si="13"/>
        <v/>
      </c>
      <c r="AR18" s="57"/>
      <c r="AS18" s="60"/>
      <c r="AT18" s="55"/>
      <c r="AU18" s="6" t="str">
        <f t="shared" si="14"/>
        <v/>
      </c>
      <c r="AV18" s="55"/>
      <c r="AW18" s="6" t="str">
        <f t="shared" si="15"/>
        <v/>
      </c>
      <c r="AX18" s="55"/>
      <c r="AY18" s="55"/>
      <c r="AZ18" s="7">
        <f t="shared" si="16"/>
        <v>3</v>
      </c>
      <c r="BA18" s="6">
        <f t="shared" si="17"/>
        <v>42</v>
      </c>
      <c r="BB18" s="8">
        <f t="shared" si="18"/>
        <v>1</v>
      </c>
      <c r="BC18" s="6">
        <f t="shared" si="19"/>
        <v>14</v>
      </c>
      <c r="BD18" s="8">
        <f t="shared" si="20"/>
        <v>4</v>
      </c>
      <c r="BE18" s="9">
        <f t="shared" si="21"/>
        <v>4</v>
      </c>
      <c r="BF18" s="245" t="s">
        <v>188</v>
      </c>
      <c r="BG18" s="245" t="s">
        <v>209</v>
      </c>
    </row>
    <row r="19" spans="1:59" ht="15.75" customHeight="1" x14ac:dyDescent="0.25">
      <c r="A19" s="368" t="s">
        <v>436</v>
      </c>
      <c r="B19" s="51" t="s">
        <v>31</v>
      </c>
      <c r="C19" s="52" t="s">
        <v>232</v>
      </c>
      <c r="D19" s="102"/>
      <c r="E19" s="6" t="str">
        <f t="shared" si="0"/>
        <v/>
      </c>
      <c r="F19" s="102"/>
      <c r="G19" s="6" t="str">
        <f t="shared" si="1"/>
        <v/>
      </c>
      <c r="H19" s="102"/>
      <c r="I19" s="103"/>
      <c r="J19" s="56"/>
      <c r="K19" s="6" t="str">
        <f t="shared" si="2"/>
        <v/>
      </c>
      <c r="L19" s="55"/>
      <c r="M19" s="6" t="str">
        <f t="shared" si="3"/>
        <v/>
      </c>
      <c r="N19" s="55"/>
      <c r="O19" s="59"/>
      <c r="P19" s="55"/>
      <c r="Q19" s="6" t="str">
        <f t="shared" si="4"/>
        <v/>
      </c>
      <c r="R19" s="55"/>
      <c r="S19" s="6" t="str">
        <f t="shared" si="5"/>
        <v/>
      </c>
      <c r="T19" s="55"/>
      <c r="U19" s="58"/>
      <c r="V19" s="56"/>
      <c r="W19" s="6" t="str">
        <f t="shared" si="6"/>
        <v/>
      </c>
      <c r="X19" s="55"/>
      <c r="Y19" s="6" t="str">
        <f t="shared" si="7"/>
        <v/>
      </c>
      <c r="Z19" s="55"/>
      <c r="AA19" s="59"/>
      <c r="AB19" s="102">
        <v>4</v>
      </c>
      <c r="AC19" s="6">
        <v>42</v>
      </c>
      <c r="AD19" s="102">
        <v>2</v>
      </c>
      <c r="AE19" s="6">
        <f t="shared" si="9"/>
        <v>28</v>
      </c>
      <c r="AF19" s="102">
        <v>6</v>
      </c>
      <c r="AG19" s="103" t="s">
        <v>15</v>
      </c>
      <c r="AH19" s="56"/>
      <c r="AI19" s="6" t="str">
        <f t="shared" si="10"/>
        <v/>
      </c>
      <c r="AJ19" s="55"/>
      <c r="AK19" s="6" t="str">
        <f t="shared" si="11"/>
        <v/>
      </c>
      <c r="AL19" s="55"/>
      <c r="AM19" s="59"/>
      <c r="AN19" s="56"/>
      <c r="AO19" s="6" t="str">
        <f t="shared" si="12"/>
        <v/>
      </c>
      <c r="AP19" s="57"/>
      <c r="AQ19" s="6" t="str">
        <f t="shared" si="13"/>
        <v/>
      </c>
      <c r="AR19" s="57"/>
      <c r="AS19" s="60"/>
      <c r="AT19" s="55"/>
      <c r="AU19" s="6" t="str">
        <f t="shared" si="14"/>
        <v/>
      </c>
      <c r="AV19" s="55"/>
      <c r="AW19" s="6" t="str">
        <f t="shared" si="15"/>
        <v/>
      </c>
      <c r="AX19" s="55"/>
      <c r="AY19" s="55"/>
      <c r="AZ19" s="7">
        <f t="shared" si="16"/>
        <v>4</v>
      </c>
      <c r="BA19" s="6">
        <f t="shared" si="17"/>
        <v>56</v>
      </c>
      <c r="BB19" s="8">
        <f t="shared" si="18"/>
        <v>2</v>
      </c>
      <c r="BC19" s="6">
        <f t="shared" si="19"/>
        <v>28</v>
      </c>
      <c r="BD19" s="8">
        <f t="shared" si="20"/>
        <v>6</v>
      </c>
      <c r="BE19" s="9">
        <f t="shared" si="21"/>
        <v>6</v>
      </c>
      <c r="BF19" s="245" t="s">
        <v>188</v>
      </c>
      <c r="BG19" s="245" t="s">
        <v>209</v>
      </c>
    </row>
    <row r="20" spans="1:59" ht="15.75" customHeight="1" x14ac:dyDescent="0.25">
      <c r="A20" s="234" t="s">
        <v>231</v>
      </c>
      <c r="B20" s="51" t="s">
        <v>31</v>
      </c>
      <c r="C20" s="52" t="s">
        <v>230</v>
      </c>
      <c r="D20" s="102"/>
      <c r="E20" s="6" t="str">
        <f t="shared" si="0"/>
        <v/>
      </c>
      <c r="F20" s="102"/>
      <c r="G20" s="6" t="str">
        <f t="shared" si="1"/>
        <v/>
      </c>
      <c r="H20" s="102"/>
      <c r="I20" s="103"/>
      <c r="J20" s="56"/>
      <c r="K20" s="6" t="str">
        <f t="shared" si="2"/>
        <v/>
      </c>
      <c r="L20" s="55"/>
      <c r="M20" s="6" t="str">
        <f t="shared" si="3"/>
        <v/>
      </c>
      <c r="N20" s="55"/>
      <c r="O20" s="59"/>
      <c r="P20" s="55"/>
      <c r="Q20" s="6" t="str">
        <f t="shared" si="4"/>
        <v/>
      </c>
      <c r="R20" s="55"/>
      <c r="S20" s="6" t="str">
        <f t="shared" si="5"/>
        <v/>
      </c>
      <c r="T20" s="55"/>
      <c r="U20" s="58"/>
      <c r="V20" s="56"/>
      <c r="W20" s="6" t="str">
        <f t="shared" si="6"/>
        <v/>
      </c>
      <c r="X20" s="55"/>
      <c r="Y20" s="6" t="str">
        <f t="shared" si="7"/>
        <v/>
      </c>
      <c r="Z20" s="55"/>
      <c r="AA20" s="59"/>
      <c r="AB20" s="55"/>
      <c r="AC20" s="6" t="str">
        <f t="shared" ref="AC20:AC32" si="22">IF(AB20*14=0,"",AB20*14)</f>
        <v/>
      </c>
      <c r="AD20" s="55"/>
      <c r="AE20" s="6" t="str">
        <f t="shared" ref="AE20:AE32" si="23">IF(AD20*14=0,"",AD20*14)</f>
        <v/>
      </c>
      <c r="AF20" s="55"/>
      <c r="AG20" s="58"/>
      <c r="AH20" s="56">
        <v>2</v>
      </c>
      <c r="AI20" s="6">
        <f t="shared" si="10"/>
        <v>28</v>
      </c>
      <c r="AJ20" s="55">
        <v>1</v>
      </c>
      <c r="AK20" s="6">
        <f t="shared" si="11"/>
        <v>14</v>
      </c>
      <c r="AL20" s="55">
        <v>3</v>
      </c>
      <c r="AM20" s="59" t="s">
        <v>75</v>
      </c>
      <c r="AN20" s="56"/>
      <c r="AO20" s="6" t="str">
        <f t="shared" si="12"/>
        <v/>
      </c>
      <c r="AP20" s="57"/>
      <c r="AQ20" s="6" t="str">
        <f t="shared" si="13"/>
        <v/>
      </c>
      <c r="AR20" s="57"/>
      <c r="AS20" s="60"/>
      <c r="AT20" s="55"/>
      <c r="AU20" s="6" t="str">
        <f t="shared" si="14"/>
        <v/>
      </c>
      <c r="AV20" s="55"/>
      <c r="AW20" s="6" t="str">
        <f t="shared" si="15"/>
        <v/>
      </c>
      <c r="AX20" s="55"/>
      <c r="AY20" s="55"/>
      <c r="AZ20" s="7">
        <f t="shared" si="16"/>
        <v>2</v>
      </c>
      <c r="BA20" s="6">
        <f t="shared" si="17"/>
        <v>28</v>
      </c>
      <c r="BB20" s="8">
        <f t="shared" si="18"/>
        <v>1</v>
      </c>
      <c r="BC20" s="6">
        <f t="shared" si="19"/>
        <v>14</v>
      </c>
      <c r="BD20" s="8">
        <f t="shared" si="20"/>
        <v>3</v>
      </c>
      <c r="BE20" s="9">
        <f t="shared" si="21"/>
        <v>3</v>
      </c>
      <c r="BF20" s="245" t="s">
        <v>188</v>
      </c>
      <c r="BG20" s="245" t="s">
        <v>209</v>
      </c>
    </row>
    <row r="21" spans="1:59" ht="15.75" customHeight="1" x14ac:dyDescent="0.25">
      <c r="A21" s="234" t="s">
        <v>229</v>
      </c>
      <c r="B21" s="51" t="s">
        <v>31</v>
      </c>
      <c r="C21" s="52" t="s">
        <v>228</v>
      </c>
      <c r="D21" s="102"/>
      <c r="E21" s="6" t="str">
        <f t="shared" si="0"/>
        <v/>
      </c>
      <c r="F21" s="102"/>
      <c r="G21" s="6" t="str">
        <f t="shared" si="1"/>
        <v/>
      </c>
      <c r="H21" s="102"/>
      <c r="I21" s="103"/>
      <c r="J21" s="56"/>
      <c r="K21" s="6" t="str">
        <f t="shared" si="2"/>
        <v/>
      </c>
      <c r="L21" s="55"/>
      <c r="M21" s="6" t="str">
        <f t="shared" si="3"/>
        <v/>
      </c>
      <c r="N21" s="55"/>
      <c r="O21" s="59"/>
      <c r="P21" s="55"/>
      <c r="Q21" s="6" t="str">
        <f t="shared" si="4"/>
        <v/>
      </c>
      <c r="R21" s="55"/>
      <c r="S21" s="6" t="str">
        <f t="shared" si="5"/>
        <v/>
      </c>
      <c r="T21" s="55"/>
      <c r="U21" s="58"/>
      <c r="V21" s="56"/>
      <c r="W21" s="6" t="str">
        <f t="shared" si="6"/>
        <v/>
      </c>
      <c r="X21" s="55"/>
      <c r="Y21" s="6" t="str">
        <f t="shared" si="7"/>
        <v/>
      </c>
      <c r="Z21" s="55"/>
      <c r="AA21" s="59"/>
      <c r="AB21" s="55"/>
      <c r="AC21" s="6" t="str">
        <f t="shared" si="22"/>
        <v/>
      </c>
      <c r="AD21" s="55"/>
      <c r="AE21" s="6" t="str">
        <f t="shared" si="23"/>
        <v/>
      </c>
      <c r="AF21" s="55"/>
      <c r="AG21" s="58"/>
      <c r="AH21" s="56">
        <v>3</v>
      </c>
      <c r="AI21" s="6">
        <f t="shared" si="10"/>
        <v>42</v>
      </c>
      <c r="AJ21" s="55">
        <v>1</v>
      </c>
      <c r="AK21" s="6">
        <f t="shared" si="11"/>
        <v>14</v>
      </c>
      <c r="AL21" s="55">
        <v>4</v>
      </c>
      <c r="AM21" s="59" t="s">
        <v>15</v>
      </c>
      <c r="AN21" s="56"/>
      <c r="AO21" s="6" t="str">
        <f t="shared" si="12"/>
        <v/>
      </c>
      <c r="AP21" s="57"/>
      <c r="AQ21" s="6" t="str">
        <f t="shared" si="13"/>
        <v/>
      </c>
      <c r="AR21" s="57"/>
      <c r="AS21" s="60"/>
      <c r="AT21" s="55"/>
      <c r="AU21" s="6" t="str">
        <f t="shared" si="14"/>
        <v/>
      </c>
      <c r="AV21" s="55"/>
      <c r="AW21" s="6" t="str">
        <f t="shared" si="15"/>
        <v/>
      </c>
      <c r="AX21" s="55"/>
      <c r="AY21" s="55"/>
      <c r="AZ21" s="7">
        <f t="shared" si="16"/>
        <v>3</v>
      </c>
      <c r="BA21" s="6">
        <f t="shared" si="17"/>
        <v>42</v>
      </c>
      <c r="BB21" s="8">
        <f t="shared" si="18"/>
        <v>1</v>
      </c>
      <c r="BC21" s="6">
        <f t="shared" si="19"/>
        <v>14</v>
      </c>
      <c r="BD21" s="8">
        <f t="shared" si="20"/>
        <v>4</v>
      </c>
      <c r="BE21" s="9">
        <f t="shared" si="21"/>
        <v>4</v>
      </c>
      <c r="BF21" s="245" t="s">
        <v>188</v>
      </c>
      <c r="BG21" s="334" t="s">
        <v>375</v>
      </c>
    </row>
    <row r="22" spans="1:59" ht="15.75" customHeight="1" x14ac:dyDescent="0.25">
      <c r="A22" s="368" t="s">
        <v>437</v>
      </c>
      <c r="B22" s="51" t="s">
        <v>31</v>
      </c>
      <c r="C22" s="52" t="s">
        <v>227</v>
      </c>
      <c r="D22" s="102"/>
      <c r="E22" s="6" t="str">
        <f t="shared" si="0"/>
        <v/>
      </c>
      <c r="F22" s="102"/>
      <c r="G22" s="6" t="str">
        <f t="shared" si="1"/>
        <v/>
      </c>
      <c r="H22" s="102"/>
      <c r="I22" s="103"/>
      <c r="J22" s="56"/>
      <c r="K22" s="6" t="str">
        <f t="shared" si="2"/>
        <v/>
      </c>
      <c r="L22" s="55"/>
      <c r="M22" s="6" t="str">
        <f t="shared" si="3"/>
        <v/>
      </c>
      <c r="N22" s="55"/>
      <c r="O22" s="59"/>
      <c r="P22" s="55"/>
      <c r="Q22" s="6" t="str">
        <f t="shared" si="4"/>
        <v/>
      </c>
      <c r="R22" s="55"/>
      <c r="S22" s="6" t="str">
        <f t="shared" si="5"/>
        <v/>
      </c>
      <c r="T22" s="55"/>
      <c r="U22" s="58"/>
      <c r="V22" s="56"/>
      <c r="W22" s="6" t="str">
        <f t="shared" si="6"/>
        <v/>
      </c>
      <c r="X22" s="55"/>
      <c r="Y22" s="6" t="str">
        <f t="shared" si="7"/>
        <v/>
      </c>
      <c r="Z22" s="55"/>
      <c r="AA22" s="59"/>
      <c r="AB22" s="55"/>
      <c r="AC22" s="6" t="str">
        <f t="shared" si="22"/>
        <v/>
      </c>
      <c r="AD22" s="55"/>
      <c r="AE22" s="6" t="str">
        <f t="shared" si="23"/>
        <v/>
      </c>
      <c r="AF22" s="55"/>
      <c r="AG22" s="58"/>
      <c r="AH22" s="56">
        <v>3</v>
      </c>
      <c r="AI22" s="6">
        <f t="shared" si="10"/>
        <v>42</v>
      </c>
      <c r="AJ22" s="55">
        <v>2</v>
      </c>
      <c r="AK22" s="6">
        <f t="shared" si="11"/>
        <v>28</v>
      </c>
      <c r="AL22" s="55">
        <v>6</v>
      </c>
      <c r="AM22" s="59" t="s">
        <v>91</v>
      </c>
      <c r="AN22" s="56"/>
      <c r="AO22" s="6" t="str">
        <f t="shared" si="12"/>
        <v/>
      </c>
      <c r="AP22" s="57"/>
      <c r="AQ22" s="6" t="str">
        <f t="shared" si="13"/>
        <v/>
      </c>
      <c r="AR22" s="57"/>
      <c r="AS22" s="60"/>
      <c r="AT22" s="55"/>
      <c r="AU22" s="6" t="str">
        <f t="shared" si="14"/>
        <v/>
      </c>
      <c r="AV22" s="55"/>
      <c r="AW22" s="6" t="str">
        <f t="shared" si="15"/>
        <v/>
      </c>
      <c r="AX22" s="55"/>
      <c r="AY22" s="55"/>
      <c r="AZ22" s="7">
        <f t="shared" si="16"/>
        <v>3</v>
      </c>
      <c r="BA22" s="6">
        <f t="shared" si="17"/>
        <v>42</v>
      </c>
      <c r="BB22" s="8">
        <f t="shared" si="18"/>
        <v>2</v>
      </c>
      <c r="BC22" s="6">
        <f t="shared" si="19"/>
        <v>28</v>
      </c>
      <c r="BD22" s="8">
        <f t="shared" si="20"/>
        <v>6</v>
      </c>
      <c r="BE22" s="9">
        <f t="shared" si="21"/>
        <v>5</v>
      </c>
      <c r="BF22" s="245" t="s">
        <v>188</v>
      </c>
      <c r="BG22" s="245" t="s">
        <v>209</v>
      </c>
    </row>
    <row r="23" spans="1:59" s="178" customFormat="1" ht="15.75" customHeight="1" x14ac:dyDescent="0.25">
      <c r="A23" s="234" t="s">
        <v>226</v>
      </c>
      <c r="B23" s="51" t="s">
        <v>31</v>
      </c>
      <c r="C23" s="52" t="s">
        <v>225</v>
      </c>
      <c r="D23" s="102"/>
      <c r="E23" s="6" t="str">
        <f t="shared" si="0"/>
        <v/>
      </c>
      <c r="F23" s="102"/>
      <c r="G23" s="6" t="str">
        <f t="shared" si="1"/>
        <v/>
      </c>
      <c r="H23" s="102"/>
      <c r="I23" s="103"/>
      <c r="J23" s="56"/>
      <c r="K23" s="6" t="str">
        <f t="shared" si="2"/>
        <v/>
      </c>
      <c r="L23" s="55"/>
      <c r="M23" s="6" t="str">
        <f t="shared" si="3"/>
        <v/>
      </c>
      <c r="N23" s="55"/>
      <c r="O23" s="59"/>
      <c r="P23" s="55"/>
      <c r="Q23" s="6" t="str">
        <f t="shared" si="4"/>
        <v/>
      </c>
      <c r="R23" s="55"/>
      <c r="S23" s="6" t="str">
        <f t="shared" si="5"/>
        <v/>
      </c>
      <c r="T23" s="55"/>
      <c r="U23" s="58"/>
      <c r="V23" s="56"/>
      <c r="W23" s="6" t="str">
        <f t="shared" si="6"/>
        <v/>
      </c>
      <c r="X23" s="55"/>
      <c r="Y23" s="6" t="str">
        <f t="shared" si="7"/>
        <v/>
      </c>
      <c r="Z23" s="55"/>
      <c r="AA23" s="59"/>
      <c r="AB23" s="55"/>
      <c r="AC23" s="6" t="str">
        <f t="shared" si="22"/>
        <v/>
      </c>
      <c r="AD23" s="55"/>
      <c r="AE23" s="6" t="str">
        <f t="shared" si="23"/>
        <v/>
      </c>
      <c r="AF23" s="55"/>
      <c r="AG23" s="58"/>
      <c r="AH23" s="56">
        <v>2</v>
      </c>
      <c r="AI23" s="6">
        <f t="shared" si="10"/>
        <v>28</v>
      </c>
      <c r="AJ23" s="55">
        <v>1</v>
      </c>
      <c r="AK23" s="6">
        <f t="shared" si="11"/>
        <v>14</v>
      </c>
      <c r="AL23" s="55">
        <v>3</v>
      </c>
      <c r="AM23" s="59" t="s">
        <v>75</v>
      </c>
      <c r="AN23" s="56"/>
      <c r="AO23" s="6" t="str">
        <f t="shared" si="12"/>
        <v/>
      </c>
      <c r="AP23" s="57"/>
      <c r="AQ23" s="6" t="str">
        <f t="shared" si="13"/>
        <v/>
      </c>
      <c r="AR23" s="57"/>
      <c r="AS23" s="60"/>
      <c r="AT23" s="55"/>
      <c r="AU23" s="6" t="str">
        <f t="shared" si="14"/>
        <v/>
      </c>
      <c r="AV23" s="55"/>
      <c r="AW23" s="6" t="str">
        <f t="shared" si="15"/>
        <v/>
      </c>
      <c r="AX23" s="55"/>
      <c r="AY23" s="55"/>
      <c r="AZ23" s="175">
        <f t="shared" si="16"/>
        <v>2</v>
      </c>
      <c r="BA23" s="6">
        <f t="shared" si="17"/>
        <v>28</v>
      </c>
      <c r="BB23" s="176">
        <f t="shared" si="18"/>
        <v>1</v>
      </c>
      <c r="BC23" s="6">
        <f t="shared" si="19"/>
        <v>14</v>
      </c>
      <c r="BD23" s="176">
        <f t="shared" si="20"/>
        <v>3</v>
      </c>
      <c r="BE23" s="177">
        <f t="shared" si="21"/>
        <v>3</v>
      </c>
      <c r="BF23" s="245" t="s">
        <v>188</v>
      </c>
      <c r="BG23" s="245" t="s">
        <v>209</v>
      </c>
    </row>
    <row r="24" spans="1:59" ht="15.75" customHeight="1" x14ac:dyDescent="0.25">
      <c r="A24" s="234" t="s">
        <v>223</v>
      </c>
      <c r="B24" s="51" t="s">
        <v>31</v>
      </c>
      <c r="C24" s="52" t="s">
        <v>222</v>
      </c>
      <c r="D24" s="102"/>
      <c r="E24" s="6" t="str">
        <f t="shared" si="0"/>
        <v/>
      </c>
      <c r="F24" s="102"/>
      <c r="G24" s="6" t="str">
        <f t="shared" si="1"/>
        <v/>
      </c>
      <c r="H24" s="102"/>
      <c r="I24" s="103"/>
      <c r="J24" s="56"/>
      <c r="K24" s="6" t="str">
        <f t="shared" si="2"/>
        <v/>
      </c>
      <c r="L24" s="55"/>
      <c r="M24" s="6" t="str">
        <f t="shared" si="3"/>
        <v/>
      </c>
      <c r="N24" s="55"/>
      <c r="O24" s="59"/>
      <c r="P24" s="55"/>
      <c r="Q24" s="6" t="str">
        <f t="shared" si="4"/>
        <v/>
      </c>
      <c r="R24" s="55"/>
      <c r="S24" s="6" t="str">
        <f t="shared" si="5"/>
        <v/>
      </c>
      <c r="T24" s="55"/>
      <c r="U24" s="58"/>
      <c r="V24" s="56"/>
      <c r="W24" s="6" t="str">
        <f t="shared" si="6"/>
        <v/>
      </c>
      <c r="X24" s="55"/>
      <c r="Y24" s="6" t="str">
        <f t="shared" si="7"/>
        <v/>
      </c>
      <c r="Z24" s="55"/>
      <c r="AA24" s="59"/>
      <c r="AB24" s="55"/>
      <c r="AC24" s="6" t="str">
        <f t="shared" si="22"/>
        <v/>
      </c>
      <c r="AD24" s="55"/>
      <c r="AE24" s="6" t="str">
        <f t="shared" si="23"/>
        <v/>
      </c>
      <c r="AF24" s="55"/>
      <c r="AG24" s="58"/>
      <c r="AH24" s="56"/>
      <c r="AI24" s="6" t="str">
        <f t="shared" si="10"/>
        <v/>
      </c>
      <c r="AJ24" s="55"/>
      <c r="AK24" s="6" t="str">
        <f t="shared" si="11"/>
        <v/>
      </c>
      <c r="AL24" s="55"/>
      <c r="AM24" s="59"/>
      <c r="AN24" s="56">
        <v>2</v>
      </c>
      <c r="AO24" s="6">
        <f t="shared" si="12"/>
        <v>28</v>
      </c>
      <c r="AP24" s="57">
        <v>2</v>
      </c>
      <c r="AQ24" s="6">
        <f t="shared" si="13"/>
        <v>28</v>
      </c>
      <c r="AR24" s="57">
        <v>4</v>
      </c>
      <c r="AS24" s="60" t="s">
        <v>91</v>
      </c>
      <c r="AT24" s="55"/>
      <c r="AU24" s="6" t="str">
        <f t="shared" si="14"/>
        <v/>
      </c>
      <c r="AV24" s="55"/>
      <c r="AW24" s="6" t="str">
        <f t="shared" si="15"/>
        <v/>
      </c>
      <c r="AX24" s="55"/>
      <c r="AY24" s="55"/>
      <c r="AZ24" s="7">
        <f t="shared" si="16"/>
        <v>2</v>
      </c>
      <c r="BA24" s="6">
        <f t="shared" si="17"/>
        <v>28</v>
      </c>
      <c r="BB24" s="8">
        <f t="shared" si="18"/>
        <v>2</v>
      </c>
      <c r="BC24" s="6">
        <f t="shared" si="19"/>
        <v>28</v>
      </c>
      <c r="BD24" s="8">
        <f t="shared" si="20"/>
        <v>4</v>
      </c>
      <c r="BE24" s="9">
        <f t="shared" si="21"/>
        <v>4</v>
      </c>
      <c r="BF24" s="245" t="s">
        <v>188</v>
      </c>
      <c r="BG24" s="245" t="s">
        <v>190</v>
      </c>
    </row>
    <row r="25" spans="1:59" ht="15.75" customHeight="1" x14ac:dyDescent="0.25">
      <c r="A25" s="368" t="s">
        <v>438</v>
      </c>
      <c r="B25" s="51" t="s">
        <v>31</v>
      </c>
      <c r="C25" s="344" t="s">
        <v>399</v>
      </c>
      <c r="D25" s="102"/>
      <c r="E25" s="6" t="str">
        <f t="shared" si="0"/>
        <v/>
      </c>
      <c r="F25" s="102"/>
      <c r="G25" s="6" t="str">
        <f t="shared" si="1"/>
        <v/>
      </c>
      <c r="H25" s="102"/>
      <c r="I25" s="103"/>
      <c r="J25" s="56"/>
      <c r="K25" s="6" t="str">
        <f t="shared" si="2"/>
        <v/>
      </c>
      <c r="L25" s="55"/>
      <c r="M25" s="6" t="str">
        <f t="shared" si="3"/>
        <v/>
      </c>
      <c r="N25" s="55"/>
      <c r="O25" s="59"/>
      <c r="P25" s="55"/>
      <c r="Q25" s="6" t="str">
        <f t="shared" si="4"/>
        <v/>
      </c>
      <c r="R25" s="55"/>
      <c r="S25" s="6" t="str">
        <f t="shared" si="5"/>
        <v/>
      </c>
      <c r="T25" s="55"/>
      <c r="U25" s="58"/>
      <c r="V25" s="56"/>
      <c r="W25" s="6" t="str">
        <f t="shared" si="6"/>
        <v/>
      </c>
      <c r="X25" s="55"/>
      <c r="Y25" s="6" t="str">
        <f t="shared" si="7"/>
        <v/>
      </c>
      <c r="Z25" s="55"/>
      <c r="AA25" s="59"/>
      <c r="AB25" s="55"/>
      <c r="AC25" s="6" t="str">
        <f t="shared" si="22"/>
        <v/>
      </c>
      <c r="AD25" s="55"/>
      <c r="AE25" s="6" t="str">
        <f t="shared" si="23"/>
        <v/>
      </c>
      <c r="AF25" s="55"/>
      <c r="AG25" s="58"/>
      <c r="AH25" s="56"/>
      <c r="AI25" s="6" t="str">
        <f t="shared" si="10"/>
        <v/>
      </c>
      <c r="AJ25" s="55"/>
      <c r="AK25" s="6" t="str">
        <f t="shared" si="11"/>
        <v/>
      </c>
      <c r="AL25" s="55"/>
      <c r="AM25" s="59"/>
      <c r="AN25" s="314">
        <v>2</v>
      </c>
      <c r="AO25" s="301">
        <f t="shared" si="12"/>
        <v>28</v>
      </c>
      <c r="AP25" s="329">
        <v>4</v>
      </c>
      <c r="AQ25" s="301">
        <f t="shared" si="13"/>
        <v>56</v>
      </c>
      <c r="AR25" s="329">
        <v>8</v>
      </c>
      <c r="AS25" s="330" t="s">
        <v>75</v>
      </c>
      <c r="AT25" s="55"/>
      <c r="AU25" s="6" t="str">
        <f t="shared" si="14"/>
        <v/>
      </c>
      <c r="AV25" s="55"/>
      <c r="AW25" s="6" t="str">
        <f t="shared" si="15"/>
        <v/>
      </c>
      <c r="AX25" s="55"/>
      <c r="AY25" s="55"/>
      <c r="AZ25" s="7">
        <f t="shared" si="16"/>
        <v>2</v>
      </c>
      <c r="BA25" s="6">
        <f t="shared" si="17"/>
        <v>28</v>
      </c>
      <c r="BB25" s="8">
        <f t="shared" si="18"/>
        <v>4</v>
      </c>
      <c r="BC25" s="6">
        <f t="shared" si="19"/>
        <v>56</v>
      </c>
      <c r="BD25" s="8">
        <f t="shared" si="20"/>
        <v>8</v>
      </c>
      <c r="BE25" s="9">
        <f t="shared" si="21"/>
        <v>6</v>
      </c>
      <c r="BF25" s="245" t="s">
        <v>188</v>
      </c>
      <c r="BG25" s="334" t="s">
        <v>190</v>
      </c>
    </row>
    <row r="26" spans="1:59" x14ac:dyDescent="0.25">
      <c r="A26" s="234" t="s">
        <v>221</v>
      </c>
      <c r="B26" s="51" t="s">
        <v>31</v>
      </c>
      <c r="C26" s="52" t="s">
        <v>220</v>
      </c>
      <c r="D26" s="102"/>
      <c r="E26" s="6" t="str">
        <f t="shared" si="0"/>
        <v/>
      </c>
      <c r="F26" s="102"/>
      <c r="G26" s="6" t="str">
        <f t="shared" si="1"/>
        <v/>
      </c>
      <c r="H26" s="102"/>
      <c r="I26" s="103"/>
      <c r="J26" s="56"/>
      <c r="K26" s="6" t="str">
        <f t="shared" si="2"/>
        <v/>
      </c>
      <c r="L26" s="55"/>
      <c r="M26" s="6" t="str">
        <f t="shared" si="3"/>
        <v/>
      </c>
      <c r="N26" s="55"/>
      <c r="O26" s="59"/>
      <c r="P26" s="55"/>
      <c r="Q26" s="6" t="str">
        <f t="shared" si="4"/>
        <v/>
      </c>
      <c r="R26" s="55"/>
      <c r="S26" s="6" t="str">
        <f t="shared" si="5"/>
        <v/>
      </c>
      <c r="T26" s="55"/>
      <c r="U26" s="58"/>
      <c r="V26" s="56"/>
      <c r="W26" s="6" t="str">
        <f t="shared" si="6"/>
        <v/>
      </c>
      <c r="X26" s="55"/>
      <c r="Y26" s="6" t="str">
        <f t="shared" si="7"/>
        <v/>
      </c>
      <c r="Z26" s="55"/>
      <c r="AA26" s="59"/>
      <c r="AB26" s="55"/>
      <c r="AC26" s="6" t="str">
        <f t="shared" si="22"/>
        <v/>
      </c>
      <c r="AD26" s="55"/>
      <c r="AE26" s="6" t="str">
        <f t="shared" si="23"/>
        <v/>
      </c>
      <c r="AF26" s="55"/>
      <c r="AG26" s="58"/>
      <c r="AH26" s="56"/>
      <c r="AI26" s="6" t="str">
        <f t="shared" si="10"/>
        <v/>
      </c>
      <c r="AJ26" s="55"/>
      <c r="AK26" s="6" t="str">
        <f t="shared" si="11"/>
        <v/>
      </c>
      <c r="AL26" s="55"/>
      <c r="AM26" s="59"/>
      <c r="AN26" s="56">
        <v>3</v>
      </c>
      <c r="AO26" s="6">
        <f t="shared" si="12"/>
        <v>42</v>
      </c>
      <c r="AP26" s="57">
        <v>1</v>
      </c>
      <c r="AQ26" s="6">
        <f t="shared" si="13"/>
        <v>14</v>
      </c>
      <c r="AR26" s="57">
        <v>4</v>
      </c>
      <c r="AS26" s="60" t="s">
        <v>91</v>
      </c>
      <c r="AT26" s="55"/>
      <c r="AU26" s="6" t="str">
        <f t="shared" si="14"/>
        <v/>
      </c>
      <c r="AV26" s="55"/>
      <c r="AW26" s="6" t="str">
        <f t="shared" si="15"/>
        <v/>
      </c>
      <c r="AX26" s="55"/>
      <c r="AY26" s="55"/>
      <c r="AZ26" s="236">
        <f t="shared" si="16"/>
        <v>3</v>
      </c>
      <c r="BA26" s="6">
        <f t="shared" si="17"/>
        <v>42</v>
      </c>
      <c r="BB26" s="237">
        <f t="shared" si="18"/>
        <v>1</v>
      </c>
      <c r="BC26" s="6">
        <f t="shared" si="19"/>
        <v>14</v>
      </c>
      <c r="BD26" s="237">
        <f t="shared" si="20"/>
        <v>4</v>
      </c>
      <c r="BE26" s="9">
        <f t="shared" si="21"/>
        <v>4</v>
      </c>
      <c r="BF26" s="245" t="s">
        <v>188</v>
      </c>
      <c r="BG26" s="245" t="s">
        <v>190</v>
      </c>
    </row>
    <row r="27" spans="1:59" ht="15.75" customHeight="1" x14ac:dyDescent="0.25">
      <c r="A27" s="368" t="s">
        <v>439</v>
      </c>
      <c r="B27" s="51" t="s">
        <v>31</v>
      </c>
      <c r="C27" s="52" t="s">
        <v>219</v>
      </c>
      <c r="D27" s="102"/>
      <c r="E27" s="6" t="str">
        <f t="shared" si="0"/>
        <v/>
      </c>
      <c r="F27" s="102"/>
      <c r="G27" s="6" t="str">
        <f t="shared" si="1"/>
        <v/>
      </c>
      <c r="H27" s="102"/>
      <c r="I27" s="103"/>
      <c r="J27" s="56"/>
      <c r="K27" s="6" t="str">
        <f t="shared" si="2"/>
        <v/>
      </c>
      <c r="L27" s="55"/>
      <c r="M27" s="6" t="str">
        <f t="shared" si="3"/>
        <v/>
      </c>
      <c r="N27" s="55"/>
      <c r="O27" s="59"/>
      <c r="P27" s="55"/>
      <c r="Q27" s="6" t="str">
        <f t="shared" si="4"/>
        <v/>
      </c>
      <c r="R27" s="55"/>
      <c r="S27" s="6" t="str">
        <f t="shared" si="5"/>
        <v/>
      </c>
      <c r="T27" s="55"/>
      <c r="U27" s="58"/>
      <c r="V27" s="56"/>
      <c r="W27" s="6" t="str">
        <f t="shared" si="6"/>
        <v/>
      </c>
      <c r="X27" s="55"/>
      <c r="Y27" s="6" t="str">
        <f t="shared" si="7"/>
        <v/>
      </c>
      <c r="Z27" s="55"/>
      <c r="AA27" s="59"/>
      <c r="AB27" s="55"/>
      <c r="AC27" s="6" t="str">
        <f t="shared" si="22"/>
        <v/>
      </c>
      <c r="AD27" s="55"/>
      <c r="AE27" s="6" t="str">
        <f t="shared" si="23"/>
        <v/>
      </c>
      <c r="AF27" s="55"/>
      <c r="AG27" s="58"/>
      <c r="AH27" s="56"/>
      <c r="AI27" s="6" t="str">
        <f t="shared" si="10"/>
        <v/>
      </c>
      <c r="AJ27" s="55"/>
      <c r="AK27" s="6" t="str">
        <f t="shared" si="11"/>
        <v/>
      </c>
      <c r="AL27" s="55"/>
      <c r="AM27" s="59"/>
      <c r="AN27" s="56">
        <v>2</v>
      </c>
      <c r="AO27" s="6">
        <f t="shared" si="12"/>
        <v>28</v>
      </c>
      <c r="AP27" s="57">
        <v>2</v>
      </c>
      <c r="AQ27" s="6">
        <f t="shared" si="13"/>
        <v>28</v>
      </c>
      <c r="AR27" s="57">
        <v>4</v>
      </c>
      <c r="AS27" s="60" t="s">
        <v>75</v>
      </c>
      <c r="AT27" s="55"/>
      <c r="AU27" s="6" t="str">
        <f t="shared" si="14"/>
        <v/>
      </c>
      <c r="AV27" s="55"/>
      <c r="AW27" s="6" t="str">
        <f t="shared" si="15"/>
        <v/>
      </c>
      <c r="AX27" s="55"/>
      <c r="AY27" s="55"/>
      <c r="AZ27" s="7">
        <f t="shared" si="16"/>
        <v>2</v>
      </c>
      <c r="BA27" s="6">
        <f t="shared" si="17"/>
        <v>28</v>
      </c>
      <c r="BB27" s="8">
        <f t="shared" si="18"/>
        <v>2</v>
      </c>
      <c r="BC27" s="6">
        <f t="shared" si="19"/>
        <v>28</v>
      </c>
      <c r="BD27" s="8">
        <f t="shared" si="20"/>
        <v>4</v>
      </c>
      <c r="BE27" s="9">
        <f t="shared" si="21"/>
        <v>4</v>
      </c>
      <c r="BF27" s="245" t="s">
        <v>188</v>
      </c>
      <c r="BG27" s="334" t="s">
        <v>375</v>
      </c>
    </row>
    <row r="28" spans="1:59" ht="15.75" customHeight="1" x14ac:dyDescent="0.25">
      <c r="A28" s="234" t="s">
        <v>218</v>
      </c>
      <c r="B28" s="51" t="s">
        <v>31</v>
      </c>
      <c r="C28" s="52" t="s">
        <v>217</v>
      </c>
      <c r="D28" s="102"/>
      <c r="E28" s="6" t="str">
        <f t="shared" si="0"/>
        <v/>
      </c>
      <c r="F28" s="102"/>
      <c r="G28" s="6" t="str">
        <f t="shared" si="1"/>
        <v/>
      </c>
      <c r="H28" s="102"/>
      <c r="I28" s="103"/>
      <c r="J28" s="56"/>
      <c r="K28" s="6" t="str">
        <f t="shared" si="2"/>
        <v/>
      </c>
      <c r="L28" s="55"/>
      <c r="M28" s="6" t="str">
        <f t="shared" si="3"/>
        <v/>
      </c>
      <c r="N28" s="55"/>
      <c r="O28" s="59"/>
      <c r="P28" s="55"/>
      <c r="Q28" s="6" t="str">
        <f t="shared" si="4"/>
        <v/>
      </c>
      <c r="R28" s="55"/>
      <c r="S28" s="6" t="str">
        <f t="shared" si="5"/>
        <v/>
      </c>
      <c r="T28" s="55"/>
      <c r="U28" s="58"/>
      <c r="V28" s="56"/>
      <c r="W28" s="6" t="str">
        <f t="shared" si="6"/>
        <v/>
      </c>
      <c r="X28" s="55"/>
      <c r="Y28" s="6" t="str">
        <f t="shared" si="7"/>
        <v/>
      </c>
      <c r="Z28" s="55"/>
      <c r="AA28" s="59"/>
      <c r="AB28" s="55"/>
      <c r="AC28" s="6" t="str">
        <f t="shared" si="22"/>
        <v/>
      </c>
      <c r="AD28" s="55"/>
      <c r="AE28" s="6" t="str">
        <f t="shared" si="23"/>
        <v/>
      </c>
      <c r="AF28" s="55"/>
      <c r="AG28" s="58"/>
      <c r="AH28" s="56"/>
      <c r="AI28" s="6" t="str">
        <f t="shared" si="10"/>
        <v/>
      </c>
      <c r="AJ28" s="55"/>
      <c r="AK28" s="6" t="str">
        <f t="shared" si="11"/>
        <v/>
      </c>
      <c r="AL28" s="55"/>
      <c r="AM28" s="59"/>
      <c r="AN28" s="56"/>
      <c r="AO28" s="6" t="str">
        <f t="shared" si="12"/>
        <v/>
      </c>
      <c r="AP28" s="57"/>
      <c r="AQ28" s="6" t="str">
        <f t="shared" si="13"/>
        <v/>
      </c>
      <c r="AR28" s="57"/>
      <c r="AS28" s="60"/>
      <c r="AT28" s="300">
        <v>2</v>
      </c>
      <c r="AU28" s="301">
        <f t="shared" si="14"/>
        <v>28</v>
      </c>
      <c r="AV28" s="300">
        <v>2</v>
      </c>
      <c r="AW28" s="301">
        <f t="shared" si="15"/>
        <v>28</v>
      </c>
      <c r="AX28" s="300">
        <v>4</v>
      </c>
      <c r="AY28" s="55" t="s">
        <v>84</v>
      </c>
      <c r="AZ28" s="7">
        <f t="shared" si="16"/>
        <v>2</v>
      </c>
      <c r="BA28" s="6">
        <f t="shared" si="17"/>
        <v>28</v>
      </c>
      <c r="BB28" s="8">
        <f t="shared" si="18"/>
        <v>2</v>
      </c>
      <c r="BC28" s="6">
        <f t="shared" si="19"/>
        <v>28</v>
      </c>
      <c r="BD28" s="8">
        <f t="shared" si="20"/>
        <v>4</v>
      </c>
      <c r="BE28" s="9">
        <f t="shared" si="21"/>
        <v>4</v>
      </c>
      <c r="BF28" s="245" t="s">
        <v>188</v>
      </c>
      <c r="BG28" s="334" t="s">
        <v>190</v>
      </c>
    </row>
    <row r="29" spans="1:59" ht="15.75" customHeight="1" x14ac:dyDescent="0.25">
      <c r="A29" s="368" t="s">
        <v>440</v>
      </c>
      <c r="B29" s="51" t="s">
        <v>31</v>
      </c>
      <c r="C29" s="52" t="s">
        <v>216</v>
      </c>
      <c r="D29" s="102"/>
      <c r="E29" s="6" t="str">
        <f t="shared" si="0"/>
        <v/>
      </c>
      <c r="F29" s="102"/>
      <c r="G29" s="6" t="str">
        <f t="shared" si="1"/>
        <v/>
      </c>
      <c r="H29" s="102"/>
      <c r="I29" s="103"/>
      <c r="J29" s="56"/>
      <c r="K29" s="6" t="str">
        <f t="shared" si="2"/>
        <v/>
      </c>
      <c r="L29" s="55"/>
      <c r="M29" s="6" t="str">
        <f t="shared" si="3"/>
        <v/>
      </c>
      <c r="N29" s="55"/>
      <c r="O29" s="59"/>
      <c r="P29" s="55"/>
      <c r="Q29" s="6" t="str">
        <f t="shared" si="4"/>
        <v/>
      </c>
      <c r="R29" s="55"/>
      <c r="S29" s="6" t="str">
        <f t="shared" si="5"/>
        <v/>
      </c>
      <c r="T29" s="55"/>
      <c r="U29" s="58"/>
      <c r="V29" s="56"/>
      <c r="W29" s="6" t="str">
        <f t="shared" si="6"/>
        <v/>
      </c>
      <c r="X29" s="55"/>
      <c r="Y29" s="6" t="str">
        <f t="shared" si="7"/>
        <v/>
      </c>
      <c r="Z29" s="55"/>
      <c r="AA29" s="59"/>
      <c r="AB29" s="55"/>
      <c r="AC29" s="6" t="str">
        <f t="shared" si="22"/>
        <v/>
      </c>
      <c r="AD29" s="55"/>
      <c r="AE29" s="6" t="str">
        <f t="shared" si="23"/>
        <v/>
      </c>
      <c r="AF29" s="55"/>
      <c r="AG29" s="58"/>
      <c r="AH29" s="56"/>
      <c r="AI29" s="6" t="str">
        <f t="shared" si="10"/>
        <v/>
      </c>
      <c r="AJ29" s="55"/>
      <c r="AK29" s="6" t="str">
        <f t="shared" si="11"/>
        <v/>
      </c>
      <c r="AL29" s="55"/>
      <c r="AM29" s="59"/>
      <c r="AN29" s="56"/>
      <c r="AO29" s="6" t="str">
        <f t="shared" si="12"/>
        <v/>
      </c>
      <c r="AP29" s="57"/>
      <c r="AQ29" s="6" t="str">
        <f t="shared" si="13"/>
        <v/>
      </c>
      <c r="AR29" s="57"/>
      <c r="AS29" s="60"/>
      <c r="AT29" s="55">
        <v>3</v>
      </c>
      <c r="AU29" s="6">
        <f t="shared" si="14"/>
        <v>42</v>
      </c>
      <c r="AV29" s="55">
        <v>2</v>
      </c>
      <c r="AW29" s="6">
        <f t="shared" si="15"/>
        <v>28</v>
      </c>
      <c r="AX29" s="55">
        <v>5</v>
      </c>
      <c r="AY29" s="55" t="s">
        <v>91</v>
      </c>
      <c r="AZ29" s="7">
        <f t="shared" si="16"/>
        <v>3</v>
      </c>
      <c r="BA29" s="6">
        <f t="shared" si="17"/>
        <v>42</v>
      </c>
      <c r="BB29" s="8">
        <f t="shared" si="18"/>
        <v>2</v>
      </c>
      <c r="BC29" s="6">
        <f t="shared" si="19"/>
        <v>28</v>
      </c>
      <c r="BD29" s="8">
        <f t="shared" si="20"/>
        <v>5</v>
      </c>
      <c r="BE29" s="9">
        <f t="shared" si="21"/>
        <v>5</v>
      </c>
      <c r="BF29" s="245" t="s">
        <v>188</v>
      </c>
      <c r="BG29" s="245" t="s">
        <v>190</v>
      </c>
    </row>
    <row r="30" spans="1:59" ht="15.75" customHeight="1" x14ac:dyDescent="0.25">
      <c r="A30" s="234" t="s">
        <v>215</v>
      </c>
      <c r="B30" s="51" t="s">
        <v>31</v>
      </c>
      <c r="C30" s="52" t="s">
        <v>214</v>
      </c>
      <c r="D30" s="102"/>
      <c r="E30" s="6" t="str">
        <f t="shared" si="0"/>
        <v/>
      </c>
      <c r="F30" s="102"/>
      <c r="G30" s="6" t="str">
        <f t="shared" si="1"/>
        <v/>
      </c>
      <c r="H30" s="102"/>
      <c r="I30" s="103"/>
      <c r="J30" s="56"/>
      <c r="K30" s="6" t="str">
        <f t="shared" si="2"/>
        <v/>
      </c>
      <c r="L30" s="55"/>
      <c r="M30" s="6" t="str">
        <f t="shared" si="3"/>
        <v/>
      </c>
      <c r="N30" s="55"/>
      <c r="O30" s="59"/>
      <c r="P30" s="55"/>
      <c r="Q30" s="6" t="str">
        <f t="shared" si="4"/>
        <v/>
      </c>
      <c r="R30" s="55"/>
      <c r="S30" s="6" t="str">
        <f t="shared" si="5"/>
        <v/>
      </c>
      <c r="T30" s="55"/>
      <c r="U30" s="58"/>
      <c r="V30" s="56"/>
      <c r="W30" s="6" t="str">
        <f t="shared" si="6"/>
        <v/>
      </c>
      <c r="X30" s="55"/>
      <c r="Y30" s="6" t="str">
        <f t="shared" si="7"/>
        <v/>
      </c>
      <c r="Z30" s="55"/>
      <c r="AA30" s="59"/>
      <c r="AB30" s="55"/>
      <c r="AC30" s="6" t="str">
        <f t="shared" si="22"/>
        <v/>
      </c>
      <c r="AD30" s="55"/>
      <c r="AE30" s="6" t="str">
        <f t="shared" si="23"/>
        <v/>
      </c>
      <c r="AF30" s="55"/>
      <c r="AG30" s="58"/>
      <c r="AH30" s="56"/>
      <c r="AI30" s="6" t="str">
        <f t="shared" si="10"/>
        <v/>
      </c>
      <c r="AJ30" s="55"/>
      <c r="AK30" s="6" t="str">
        <f t="shared" si="11"/>
        <v/>
      </c>
      <c r="AL30" s="55"/>
      <c r="AM30" s="59"/>
      <c r="AN30" s="56"/>
      <c r="AO30" s="6" t="str">
        <f t="shared" si="12"/>
        <v/>
      </c>
      <c r="AP30" s="57"/>
      <c r="AQ30" s="6" t="str">
        <f t="shared" si="13"/>
        <v/>
      </c>
      <c r="AR30" s="57"/>
      <c r="AS30" s="60"/>
      <c r="AT30" s="55">
        <v>2</v>
      </c>
      <c r="AU30" s="6">
        <f t="shared" si="14"/>
        <v>28</v>
      </c>
      <c r="AV30" s="55">
        <v>1</v>
      </c>
      <c r="AW30" s="6">
        <f t="shared" si="15"/>
        <v>14</v>
      </c>
      <c r="AX30" s="55">
        <v>4</v>
      </c>
      <c r="AY30" s="55" t="s">
        <v>75</v>
      </c>
      <c r="AZ30" s="7">
        <f t="shared" si="16"/>
        <v>2</v>
      </c>
      <c r="BA30" s="6">
        <f t="shared" si="17"/>
        <v>28</v>
      </c>
      <c r="BB30" s="8">
        <f t="shared" si="18"/>
        <v>1</v>
      </c>
      <c r="BC30" s="6">
        <f t="shared" si="19"/>
        <v>14</v>
      </c>
      <c r="BD30" s="8">
        <f t="shared" si="20"/>
        <v>4</v>
      </c>
      <c r="BE30" s="9">
        <f t="shared" si="21"/>
        <v>3</v>
      </c>
      <c r="BF30" s="245" t="s">
        <v>188</v>
      </c>
      <c r="BG30" s="245" t="s">
        <v>190</v>
      </c>
    </row>
    <row r="31" spans="1:59" ht="15.6" customHeight="1" x14ac:dyDescent="0.25">
      <c r="A31" s="188" t="s">
        <v>168</v>
      </c>
      <c r="B31" s="51" t="s">
        <v>31</v>
      </c>
      <c r="C31" s="52" t="s">
        <v>169</v>
      </c>
      <c r="D31" s="102"/>
      <c r="E31" s="6" t="str">
        <f t="shared" si="0"/>
        <v/>
      </c>
      <c r="F31" s="102"/>
      <c r="G31" s="6" t="str">
        <f t="shared" si="1"/>
        <v/>
      </c>
      <c r="H31" s="102"/>
      <c r="I31" s="103"/>
      <c r="J31" s="56"/>
      <c r="K31" s="6" t="str">
        <f t="shared" si="2"/>
        <v/>
      </c>
      <c r="L31" s="55"/>
      <c r="M31" s="6" t="str">
        <f t="shared" si="3"/>
        <v/>
      </c>
      <c r="N31" s="55"/>
      <c r="O31" s="59"/>
      <c r="P31" s="55"/>
      <c r="Q31" s="6" t="str">
        <f t="shared" si="4"/>
        <v/>
      </c>
      <c r="R31" s="55"/>
      <c r="S31" s="6" t="str">
        <f t="shared" si="5"/>
        <v/>
      </c>
      <c r="T31" s="55"/>
      <c r="U31" s="58"/>
      <c r="V31" s="56"/>
      <c r="W31" s="6" t="str">
        <f t="shared" si="6"/>
        <v/>
      </c>
      <c r="X31" s="55"/>
      <c r="Y31" s="6" t="str">
        <f t="shared" si="7"/>
        <v/>
      </c>
      <c r="Z31" s="55"/>
      <c r="AA31" s="59"/>
      <c r="AB31" s="55"/>
      <c r="AC31" s="6" t="str">
        <f t="shared" si="22"/>
        <v/>
      </c>
      <c r="AD31" s="55"/>
      <c r="AE31" s="6" t="str">
        <f t="shared" si="23"/>
        <v/>
      </c>
      <c r="AF31" s="55"/>
      <c r="AG31" s="58"/>
      <c r="AH31" s="56"/>
      <c r="AI31" s="6" t="str">
        <f t="shared" si="10"/>
        <v/>
      </c>
      <c r="AJ31" s="55"/>
      <c r="AK31" s="6" t="str">
        <f t="shared" si="11"/>
        <v/>
      </c>
      <c r="AL31" s="55"/>
      <c r="AM31" s="59"/>
      <c r="AN31" s="56"/>
      <c r="AO31" s="6" t="str">
        <f t="shared" si="12"/>
        <v/>
      </c>
      <c r="AP31" s="57"/>
      <c r="AQ31" s="6"/>
      <c r="AR31" s="57"/>
      <c r="AS31" s="60"/>
      <c r="AT31" s="56">
        <v>1</v>
      </c>
      <c r="AU31" s="6">
        <f t="shared" si="14"/>
        <v>14</v>
      </c>
      <c r="AV31" s="55">
        <v>1</v>
      </c>
      <c r="AW31" s="6">
        <f t="shared" si="15"/>
        <v>14</v>
      </c>
      <c r="AX31" s="55">
        <v>2</v>
      </c>
      <c r="AY31" s="59" t="s">
        <v>15</v>
      </c>
      <c r="AZ31" s="7">
        <f t="shared" si="16"/>
        <v>1</v>
      </c>
      <c r="BA31" s="6">
        <f t="shared" si="17"/>
        <v>14</v>
      </c>
      <c r="BB31" s="8">
        <f t="shared" si="18"/>
        <v>1</v>
      </c>
      <c r="BC31" s="6">
        <f t="shared" si="19"/>
        <v>14</v>
      </c>
      <c r="BD31" s="8">
        <f t="shared" si="20"/>
        <v>2</v>
      </c>
      <c r="BE31" s="9">
        <f t="shared" si="21"/>
        <v>2</v>
      </c>
      <c r="BF31" s="245" t="s">
        <v>188</v>
      </c>
      <c r="BG31" s="245" t="s">
        <v>203</v>
      </c>
    </row>
    <row r="32" spans="1:59" s="286" customFormat="1" ht="15.75" customHeight="1" x14ac:dyDescent="0.25">
      <c r="A32" s="188"/>
      <c r="B32" s="51" t="s">
        <v>31</v>
      </c>
      <c r="C32" s="316" t="s">
        <v>29</v>
      </c>
      <c r="D32" s="102"/>
      <c r="E32" s="6"/>
      <c r="F32" s="102"/>
      <c r="G32" s="6"/>
      <c r="H32" s="102"/>
      <c r="I32" s="103"/>
      <c r="J32" s="56"/>
      <c r="K32" s="6"/>
      <c r="L32" s="55"/>
      <c r="M32" s="6"/>
      <c r="N32" s="55"/>
      <c r="O32" s="59"/>
      <c r="P32" s="55"/>
      <c r="Q32" s="6"/>
      <c r="R32" s="55"/>
      <c r="S32" s="6"/>
      <c r="T32" s="55"/>
      <c r="U32" s="58"/>
      <c r="V32" s="56"/>
      <c r="W32" s="6"/>
      <c r="X32" s="55"/>
      <c r="Y32" s="6"/>
      <c r="Z32" s="55"/>
      <c r="AA32" s="59"/>
      <c r="AB32" s="56">
        <v>1</v>
      </c>
      <c r="AC32" s="6">
        <f t="shared" si="22"/>
        <v>14</v>
      </c>
      <c r="AD32" s="55">
        <v>1</v>
      </c>
      <c r="AE32" s="6">
        <f t="shared" si="23"/>
        <v>14</v>
      </c>
      <c r="AF32" s="55">
        <v>2</v>
      </c>
      <c r="AG32" s="59" t="s">
        <v>75</v>
      </c>
      <c r="AH32" s="56"/>
      <c r="AI32" s="6"/>
      <c r="AJ32" s="55"/>
      <c r="AK32" s="6"/>
      <c r="AL32" s="55"/>
      <c r="AM32" s="59"/>
      <c r="AN32" s="56"/>
      <c r="AO32" s="6"/>
      <c r="AP32" s="57"/>
      <c r="AQ32" s="6"/>
      <c r="AR32" s="57"/>
      <c r="AS32" s="60"/>
      <c r="AT32" s="55"/>
      <c r="AU32" s="6"/>
      <c r="AV32" s="55"/>
      <c r="AW32" s="6"/>
      <c r="AX32" s="55"/>
      <c r="AY32" s="299"/>
      <c r="AZ32" s="7">
        <f t="shared" ref="AZ32:AZ34" si="24">IF(D32+J32+P32+V32+AB32+AH32+AN32+AT32=0,"",D32+J32+P32+V32+AB32+AH32+AN32+AT32)</f>
        <v>1</v>
      </c>
      <c r="BA32" s="6">
        <f t="shared" ref="BA32:BA34" si="25">IF((D32+J32+P32+V32+AB32+AH32+AN32+AT32)*14=0,"",(D32+J32+P32+V32+AB32+AH32+AN32+AT32)*14)</f>
        <v>14</v>
      </c>
      <c r="BB32" s="8">
        <f t="shared" ref="BB32:BB34" si="26">IF(F32+L32+R32+X32+AD32+AJ32+AP32+AV32=0,"",F32+L32+R32+X32+AD32+AJ32+AP32+AV32)</f>
        <v>1</v>
      </c>
      <c r="BC32" s="6">
        <f t="shared" ref="BC32:BC34" si="27">IF((L32+F32+R32+X32+AD32+AJ32+AP32+AV32)*14=0,"",(L32+F32+R32+X32+AD32+AJ32+AP32+AV32)*14)</f>
        <v>14</v>
      </c>
      <c r="BD32" s="8">
        <f t="shared" ref="BD32:BD34" si="28">IF(N32+H32+T32+Z32+AF32+AL32+AR32+AX32=0,"",N32+H32+T32+Z32+AF32+AL32+AR32+AX32)</f>
        <v>2</v>
      </c>
      <c r="BE32" s="9">
        <f t="shared" ref="BE32:BE34" si="29">IF(D32+F32+L32+J32+P32+R32+V32+X32+AB32+AD32+AH32+AJ32+AN32+AP32+AT32+AV32=0,"",D32+F32+L32+J32+P32+R32+V32+X32+AB32+AD32+AH32+AJ32+AN32+AP32+AT32+AV32)</f>
        <v>2</v>
      </c>
      <c r="BF32" s="245"/>
      <c r="BG32" s="245"/>
    </row>
    <row r="33" spans="1:59" s="286" customFormat="1" ht="15.75" customHeight="1" x14ac:dyDescent="0.25">
      <c r="A33" s="188"/>
      <c r="B33" s="51" t="s">
        <v>31</v>
      </c>
      <c r="C33" s="316" t="s">
        <v>30</v>
      </c>
      <c r="D33" s="102"/>
      <c r="E33" s="6"/>
      <c r="F33" s="102"/>
      <c r="G33" s="6"/>
      <c r="H33" s="102"/>
      <c r="I33" s="103"/>
      <c r="J33" s="56"/>
      <c r="K33" s="6"/>
      <c r="L33" s="55"/>
      <c r="M33" s="6"/>
      <c r="N33" s="55"/>
      <c r="O33" s="59"/>
      <c r="P33" s="55"/>
      <c r="Q33" s="6"/>
      <c r="R33" s="55"/>
      <c r="S33" s="6"/>
      <c r="T33" s="55"/>
      <c r="U33" s="58"/>
      <c r="V33" s="56"/>
      <c r="W33" s="6"/>
      <c r="X33" s="55"/>
      <c r="Y33" s="6"/>
      <c r="Z33" s="55"/>
      <c r="AA33" s="59"/>
      <c r="AB33" s="55"/>
      <c r="AC33" s="6"/>
      <c r="AD33" s="55"/>
      <c r="AE33" s="6"/>
      <c r="AF33" s="55"/>
      <c r="AG33" s="58"/>
      <c r="AH33" s="56">
        <v>2</v>
      </c>
      <c r="AI33" s="6">
        <f t="shared" ref="AI33" si="30">IF(AH33*14=0,"",AH33*14)</f>
        <v>28</v>
      </c>
      <c r="AJ33" s="55">
        <v>2</v>
      </c>
      <c r="AK33" s="6">
        <f t="shared" ref="AK33" si="31">IF(AJ33*14=0,"",AJ33*14)</f>
        <v>28</v>
      </c>
      <c r="AL33" s="55">
        <v>4</v>
      </c>
      <c r="AM33" s="59" t="s">
        <v>75</v>
      </c>
      <c r="AN33" s="56"/>
      <c r="AO33" s="6"/>
      <c r="AP33" s="57"/>
      <c r="AQ33" s="6"/>
      <c r="AR33" s="57"/>
      <c r="AS33" s="60"/>
      <c r="AT33" s="55"/>
      <c r="AU33" s="6"/>
      <c r="AV33" s="55"/>
      <c r="AW33" s="6"/>
      <c r="AX33" s="55"/>
      <c r="AY33" s="299"/>
      <c r="AZ33" s="7">
        <f t="shared" si="24"/>
        <v>2</v>
      </c>
      <c r="BA33" s="6">
        <f t="shared" si="25"/>
        <v>28</v>
      </c>
      <c r="BB33" s="8">
        <f t="shared" si="26"/>
        <v>2</v>
      </c>
      <c r="BC33" s="6">
        <f t="shared" si="27"/>
        <v>28</v>
      </c>
      <c r="BD33" s="8">
        <f t="shared" si="28"/>
        <v>4</v>
      </c>
      <c r="BE33" s="9">
        <f t="shared" si="29"/>
        <v>4</v>
      </c>
      <c r="BF33" s="245"/>
      <c r="BG33" s="245"/>
    </row>
    <row r="34" spans="1:59" s="286" customFormat="1" ht="15.75" customHeight="1" x14ac:dyDescent="0.25">
      <c r="A34" s="188"/>
      <c r="B34" s="51" t="s">
        <v>31</v>
      </c>
      <c r="C34" s="316" t="s">
        <v>101</v>
      </c>
      <c r="D34" s="102"/>
      <c r="E34" s="6"/>
      <c r="F34" s="102"/>
      <c r="G34" s="6"/>
      <c r="H34" s="102"/>
      <c r="I34" s="103"/>
      <c r="J34" s="56"/>
      <c r="K34" s="6"/>
      <c r="L34" s="55"/>
      <c r="M34" s="6"/>
      <c r="N34" s="55"/>
      <c r="O34" s="59"/>
      <c r="P34" s="55"/>
      <c r="Q34" s="6"/>
      <c r="R34" s="55"/>
      <c r="S34" s="6"/>
      <c r="T34" s="55"/>
      <c r="U34" s="58"/>
      <c r="V34" s="56"/>
      <c r="W34" s="6"/>
      <c r="X34" s="55"/>
      <c r="Y34" s="6"/>
      <c r="Z34" s="55"/>
      <c r="AA34" s="59"/>
      <c r="AB34" s="55"/>
      <c r="AC34" s="6"/>
      <c r="AD34" s="55"/>
      <c r="AE34" s="6"/>
      <c r="AF34" s="55"/>
      <c r="AG34" s="58"/>
      <c r="AH34" s="56"/>
      <c r="AI34" s="6"/>
      <c r="AJ34" s="55"/>
      <c r="AK34" s="6"/>
      <c r="AL34" s="55"/>
      <c r="AM34" s="59"/>
      <c r="AN34" s="56">
        <v>1</v>
      </c>
      <c r="AO34" s="6">
        <f t="shared" ref="AO34" si="32">IF(AN34*14=0,"",AN34*14)</f>
        <v>14</v>
      </c>
      <c r="AP34" s="55">
        <v>1</v>
      </c>
      <c r="AQ34" s="6">
        <f t="shared" ref="AQ34" si="33">IF(AP34*14=0,"",AP34*14)</f>
        <v>14</v>
      </c>
      <c r="AR34" s="55">
        <v>2</v>
      </c>
      <c r="AS34" s="59" t="s">
        <v>75</v>
      </c>
      <c r="AT34" s="55"/>
      <c r="AU34" s="6"/>
      <c r="AV34" s="55"/>
      <c r="AW34" s="6"/>
      <c r="AX34" s="55"/>
      <c r="AY34" s="299"/>
      <c r="AZ34" s="7">
        <f t="shared" si="24"/>
        <v>1</v>
      </c>
      <c r="BA34" s="6">
        <f t="shared" si="25"/>
        <v>14</v>
      </c>
      <c r="BB34" s="8">
        <f t="shared" si="26"/>
        <v>1</v>
      </c>
      <c r="BC34" s="6">
        <f t="shared" si="27"/>
        <v>14</v>
      </c>
      <c r="BD34" s="8">
        <f t="shared" si="28"/>
        <v>2</v>
      </c>
      <c r="BE34" s="9">
        <f t="shared" si="29"/>
        <v>2</v>
      </c>
      <c r="BF34" s="245"/>
      <c r="BG34" s="245"/>
    </row>
    <row r="35" spans="1:59" s="286" customFormat="1" ht="15.75" customHeight="1" x14ac:dyDescent="0.25">
      <c r="A35" s="188"/>
      <c r="B35" s="51" t="s">
        <v>31</v>
      </c>
      <c r="C35" s="345" t="s">
        <v>400</v>
      </c>
      <c r="D35" s="102"/>
      <c r="E35" s="6" t="str">
        <f t="shared" ref="E35" si="34">IF(D35*14=0,"",D35*14)</f>
        <v/>
      </c>
      <c r="F35" s="102"/>
      <c r="G35" s="6" t="str">
        <f t="shared" ref="G35" si="35">IF(F35*14=0,"",F35*14)</f>
        <v/>
      </c>
      <c r="H35" s="102"/>
      <c r="I35" s="103"/>
      <c r="J35" s="56"/>
      <c r="K35" s="6" t="str">
        <f t="shared" ref="K35" si="36">IF(J35*14=0,"",J35*14)</f>
        <v/>
      </c>
      <c r="L35" s="55"/>
      <c r="M35" s="6" t="str">
        <f t="shared" ref="M35" si="37">IF(L35*14=0,"",L35*14)</f>
        <v/>
      </c>
      <c r="N35" s="55"/>
      <c r="O35" s="59"/>
      <c r="P35" s="55"/>
      <c r="Q35" s="6" t="str">
        <f t="shared" ref="Q35" si="38">IF(P35*14=0,"",P35*14)</f>
        <v/>
      </c>
      <c r="R35" s="55"/>
      <c r="S35" s="6" t="str">
        <f t="shared" ref="S35" si="39">IF(R35*14=0,"",R35*14)</f>
        <v/>
      </c>
      <c r="T35" s="55"/>
      <c r="U35" s="58"/>
      <c r="V35" s="56"/>
      <c r="W35" s="6" t="str">
        <f t="shared" ref="W35" si="40">IF(V35*14=0,"",V35*14)</f>
        <v/>
      </c>
      <c r="X35" s="55"/>
      <c r="Y35" s="6" t="str">
        <f t="shared" ref="Y35" si="41">IF(X35*14=0,"",X35*14)</f>
        <v/>
      </c>
      <c r="Z35" s="55"/>
      <c r="AA35" s="59"/>
      <c r="AB35" s="55"/>
      <c r="AC35" s="6" t="str">
        <f t="shared" ref="AC35" si="42">IF(AB35*14=0,"",AB35*14)</f>
        <v/>
      </c>
      <c r="AD35" s="55"/>
      <c r="AE35" s="6" t="str">
        <f t="shared" ref="AE35" si="43">IF(AD35*14=0,"",AD35*14)</f>
        <v/>
      </c>
      <c r="AF35" s="55"/>
      <c r="AG35" s="58"/>
      <c r="AH35" s="56"/>
      <c r="AI35" s="6" t="str">
        <f t="shared" ref="AI35" si="44">IF(AH35*14=0,"",AH35*14)</f>
        <v/>
      </c>
      <c r="AJ35" s="55"/>
      <c r="AK35" s="6" t="str">
        <f t="shared" ref="AK35" si="45">IF(AJ35*14=0,"",AJ35*14)</f>
        <v/>
      </c>
      <c r="AL35" s="55"/>
      <c r="AM35" s="59"/>
      <c r="AN35" s="56"/>
      <c r="AO35" s="6" t="str">
        <f t="shared" ref="AO35" si="46">IF(AN35*14=0,"",AN35*14)</f>
        <v/>
      </c>
      <c r="AP35" s="57"/>
      <c r="AQ35" s="6" t="str">
        <f t="shared" ref="AQ35" si="47">IF(AP35*14=0,"",AP35*14)</f>
        <v/>
      </c>
      <c r="AR35" s="57"/>
      <c r="AS35" s="60"/>
      <c r="AT35" s="299">
        <v>1</v>
      </c>
      <c r="AU35" s="6">
        <f t="shared" ref="AU35" si="48">IF(AT35*14=0,"",AT35*14)</f>
        <v>14</v>
      </c>
      <c r="AV35" s="299">
        <v>1</v>
      </c>
      <c r="AW35" s="6">
        <f t="shared" ref="AW35" si="49">IF(AV35*14=0,"",AV35*14)</f>
        <v>14</v>
      </c>
      <c r="AX35" s="299">
        <v>2</v>
      </c>
      <c r="AY35" s="346" t="s">
        <v>92</v>
      </c>
      <c r="AZ35" s="7">
        <f t="shared" ref="AZ35" si="50">IF(D35+J35+P35+V35+AB35+AH35+AN35+AT35=0,"",D35+J35+P35+V35+AB35+AH35+AN35+AT35)</f>
        <v>1</v>
      </c>
      <c r="BA35" s="6">
        <f t="shared" ref="BA35" si="51">IF((D35+J35+P35+V35+AB35+AH35+AN35+AT35)*14=0,"",(D35+J35+P35+V35+AB35+AH35+AN35+AT35)*14)</f>
        <v>14</v>
      </c>
      <c r="BB35" s="8">
        <f t="shared" ref="BB35" si="52">IF(F35+L35+R35+X35+AD35+AJ35+AP35+AV35=0,"",F35+L35+R35+X35+AD35+AJ35+AP35+AV35)</f>
        <v>1</v>
      </c>
      <c r="BC35" s="6">
        <f t="shared" ref="BC35" si="53">IF((L35+F35+R35+X35+AD35+AJ35+AP35+AV35)*14=0,"",(L35+F35+R35+X35+AD35+AJ35+AP35+AV35)*14)</f>
        <v>14</v>
      </c>
      <c r="BD35" s="8">
        <f t="shared" ref="BD35" si="54">IF(N35+H35+T35+Z35+AF35+AL35+AR35+AX35=0,"",N35+H35+T35+Z35+AF35+AL35+AR35+AX35)</f>
        <v>2</v>
      </c>
      <c r="BE35" s="9">
        <f t="shared" ref="BE35" si="55">IF(D35+F35+L35+J35+P35+R35+V35+X35+AB35+AD35+AH35+AJ35+AN35+AP35+AT35+AV35=0,"",D35+F35+L35+J35+P35+R35+V35+X35+AB35+AD35+AH35+AJ35+AN35+AP35+AT35+AV35)</f>
        <v>2</v>
      </c>
      <c r="BF35" s="245"/>
      <c r="BG35" s="245"/>
    </row>
    <row r="36" spans="1:59" ht="15.75" customHeight="1" x14ac:dyDescent="0.25">
      <c r="A36" s="188"/>
      <c r="B36" s="51"/>
      <c r="C36" s="52"/>
      <c r="D36" s="102"/>
      <c r="E36" s="6"/>
      <c r="F36" s="102"/>
      <c r="G36" s="6"/>
      <c r="H36" s="102"/>
      <c r="I36" s="103"/>
      <c r="J36" s="56"/>
      <c r="K36" s="6"/>
      <c r="L36" s="55"/>
      <c r="M36" s="6"/>
      <c r="N36" s="55"/>
      <c r="O36" s="59"/>
      <c r="P36" s="55"/>
      <c r="Q36" s="6"/>
      <c r="R36" s="55"/>
      <c r="S36" s="6"/>
      <c r="T36" s="55"/>
      <c r="U36" s="58"/>
      <c r="V36" s="56"/>
      <c r="W36" s="6"/>
      <c r="X36" s="55"/>
      <c r="Y36" s="6"/>
      <c r="Z36" s="55"/>
      <c r="AA36" s="59"/>
      <c r="AB36" s="55"/>
      <c r="AC36" s="6"/>
      <c r="AD36" s="55"/>
      <c r="AE36" s="6"/>
      <c r="AF36" s="55"/>
      <c r="AG36" s="58"/>
      <c r="AH36" s="56"/>
      <c r="AI36" s="6"/>
      <c r="AJ36" s="55"/>
      <c r="AK36" s="6"/>
      <c r="AL36" s="55"/>
      <c r="AM36" s="59"/>
      <c r="AN36" s="56"/>
      <c r="AO36" s="6"/>
      <c r="AP36" s="57"/>
      <c r="AQ36" s="6"/>
      <c r="AR36" s="57"/>
      <c r="AS36" s="60"/>
      <c r="AT36" s="55"/>
      <c r="AU36" s="6"/>
      <c r="AV36" s="55"/>
      <c r="AW36" s="6"/>
      <c r="AX36" s="55"/>
      <c r="AY36" s="299"/>
      <c r="AZ36" s="7"/>
      <c r="BA36" s="6"/>
      <c r="BB36" s="8"/>
      <c r="BC36" s="6"/>
      <c r="BD36" s="8"/>
      <c r="BE36" s="9"/>
      <c r="BF36" s="245"/>
      <c r="BG36" s="245"/>
    </row>
    <row r="37" spans="1:59" s="121" customFormat="1" ht="15.75" customHeight="1" thickBot="1" x14ac:dyDescent="0.35">
      <c r="A37" s="187"/>
      <c r="B37" s="11"/>
      <c r="C37" s="174" t="s">
        <v>51</v>
      </c>
      <c r="D37" s="132">
        <f>SUM(D15:D36)</f>
        <v>0</v>
      </c>
      <c r="E37" s="132">
        <f>SUM(E15:E36)</f>
        <v>0</v>
      </c>
      <c r="F37" s="132">
        <f>SUM(F15:F36)</f>
        <v>0</v>
      </c>
      <c r="G37" s="132">
        <f>SUM(G15:G36)</f>
        <v>0</v>
      </c>
      <c r="H37" s="132">
        <f>SUM(H15:H36)</f>
        <v>0</v>
      </c>
      <c r="I37" s="195" t="s">
        <v>17</v>
      </c>
      <c r="J37" s="132">
        <f>SUM(J15:J36)</f>
        <v>0</v>
      </c>
      <c r="K37" s="132">
        <f>SUM(K15:K36)</f>
        <v>0</v>
      </c>
      <c r="L37" s="132">
        <f>SUM(L15:L36)</f>
        <v>0</v>
      </c>
      <c r="M37" s="132">
        <f>SUM(M15:M36)</f>
        <v>0</v>
      </c>
      <c r="N37" s="132">
        <f>SUM(N15:N36)</f>
        <v>0</v>
      </c>
      <c r="O37" s="195" t="s">
        <v>17</v>
      </c>
      <c r="P37" s="132">
        <f>SUM(P15:P36)</f>
        <v>0</v>
      </c>
      <c r="Q37" s="132">
        <f>SUM(Q15:Q36)</f>
        <v>0</v>
      </c>
      <c r="R37" s="132">
        <f>SUM(R15:R36)</f>
        <v>0</v>
      </c>
      <c r="S37" s="132">
        <f>SUM(S15:S36)</f>
        <v>0</v>
      </c>
      <c r="T37" s="132">
        <f>SUM(T15:T36)</f>
        <v>0</v>
      </c>
      <c r="U37" s="195" t="s">
        <v>17</v>
      </c>
      <c r="V37" s="132">
        <f>SUM(V15:V36)</f>
        <v>0</v>
      </c>
      <c r="W37" s="132">
        <f>SUM(W15:W36)</f>
        <v>0</v>
      </c>
      <c r="X37" s="132">
        <f>SUM(X15:X36)</f>
        <v>0</v>
      </c>
      <c r="Y37" s="132">
        <f>SUM(Y15:Y36)</f>
        <v>0</v>
      </c>
      <c r="Z37" s="132">
        <f>SUM(Z15:Z36)</f>
        <v>0</v>
      </c>
      <c r="AA37" s="195" t="s">
        <v>17</v>
      </c>
      <c r="AB37" s="132">
        <f>SUM(AB15:AB36)</f>
        <v>15</v>
      </c>
      <c r="AC37" s="132">
        <f>SUM(AC15:AC36)</f>
        <v>196</v>
      </c>
      <c r="AD37" s="132">
        <f>SUM(AD15:AD36)</f>
        <v>9</v>
      </c>
      <c r="AE37" s="132">
        <f>SUM(AE15:AE36)</f>
        <v>126</v>
      </c>
      <c r="AF37" s="132">
        <f>SUM(AF15:AF36)</f>
        <v>23</v>
      </c>
      <c r="AG37" s="195" t="s">
        <v>17</v>
      </c>
      <c r="AH37" s="132">
        <f>SUM(AH15:AH36)</f>
        <v>12</v>
      </c>
      <c r="AI37" s="132">
        <f>SUM(AI15:AI36)</f>
        <v>168</v>
      </c>
      <c r="AJ37" s="132">
        <f>SUM(AJ15:AJ36)</f>
        <v>7</v>
      </c>
      <c r="AK37" s="132">
        <f>SUM(AK15:AK36)</f>
        <v>98</v>
      </c>
      <c r="AL37" s="132">
        <f>SUM(AL15:AL36)</f>
        <v>20</v>
      </c>
      <c r="AM37" s="195" t="s">
        <v>17</v>
      </c>
      <c r="AN37" s="132">
        <f>SUM(AN15:AN36)</f>
        <v>10</v>
      </c>
      <c r="AO37" s="132">
        <f>SUM(AO15:AO36)</f>
        <v>140</v>
      </c>
      <c r="AP37" s="132">
        <f>SUM(AP15:AP36)</f>
        <v>10</v>
      </c>
      <c r="AQ37" s="132">
        <f>SUM(AQ15:AQ36)</f>
        <v>140</v>
      </c>
      <c r="AR37" s="132">
        <f>SUM(AR15:AR36)</f>
        <v>22</v>
      </c>
      <c r="AS37" s="195" t="s">
        <v>17</v>
      </c>
      <c r="AT37" s="132">
        <f>SUM(AT15:AT36)</f>
        <v>9</v>
      </c>
      <c r="AU37" s="132">
        <f>SUM(AU15:AU36)</f>
        <v>126</v>
      </c>
      <c r="AV37" s="132">
        <f>SUM(AV15:AV36)</f>
        <v>7</v>
      </c>
      <c r="AW37" s="132">
        <f>SUM(AW15:AW36)</f>
        <v>98</v>
      </c>
      <c r="AX37" s="132">
        <f>SUM(AX15:AX36)</f>
        <v>17</v>
      </c>
      <c r="AY37" s="195" t="s">
        <v>17</v>
      </c>
      <c r="AZ37" s="132">
        <f t="shared" ref="AZ37:BE37" si="56">SUM(AZ15:AZ36)</f>
        <v>46</v>
      </c>
      <c r="BA37" s="132">
        <f t="shared" si="56"/>
        <v>644</v>
      </c>
      <c r="BB37" s="132">
        <f t="shared" si="56"/>
        <v>33</v>
      </c>
      <c r="BC37" s="132">
        <f t="shared" si="56"/>
        <v>462</v>
      </c>
      <c r="BD37" s="132">
        <f t="shared" si="56"/>
        <v>82</v>
      </c>
      <c r="BE37" s="132">
        <f t="shared" si="56"/>
        <v>79</v>
      </c>
    </row>
    <row r="38" spans="1:59" s="121" customFormat="1" ht="15.75" customHeight="1" thickBot="1" x14ac:dyDescent="0.35">
      <c r="A38" s="172"/>
      <c r="B38" s="173"/>
      <c r="C38" s="119" t="s">
        <v>41</v>
      </c>
      <c r="D38" s="120">
        <f>D13+D37</f>
        <v>0</v>
      </c>
      <c r="E38" s="120">
        <f>E13+E37</f>
        <v>0</v>
      </c>
      <c r="F38" s="120">
        <f>F13+F37</f>
        <v>30</v>
      </c>
      <c r="G38" s="120">
        <f>G13+G37</f>
        <v>600</v>
      </c>
      <c r="H38" s="120">
        <f>H13+H37</f>
        <v>27</v>
      </c>
      <c r="I38" s="196" t="s">
        <v>17</v>
      </c>
      <c r="J38" s="120">
        <f>J13+J37</f>
        <v>16</v>
      </c>
      <c r="K38" s="120">
        <f>K13+K37</f>
        <v>224</v>
      </c>
      <c r="L38" s="120">
        <f>L13+L37</f>
        <v>16</v>
      </c>
      <c r="M38" s="120">
        <f>M13+M37</f>
        <v>224</v>
      </c>
      <c r="N38" s="120">
        <f>N13+N37</f>
        <v>31</v>
      </c>
      <c r="O38" s="196" t="s">
        <v>17</v>
      </c>
      <c r="P38" s="120">
        <f>P13+P37</f>
        <v>10</v>
      </c>
      <c r="Q38" s="120">
        <f>Q13+Q37</f>
        <v>140</v>
      </c>
      <c r="R38" s="120">
        <f>R13+R37</f>
        <v>21</v>
      </c>
      <c r="S38" s="120">
        <f>S13+S37</f>
        <v>304</v>
      </c>
      <c r="T38" s="120">
        <f>T13+T37</f>
        <v>29</v>
      </c>
      <c r="U38" s="196" t="s">
        <v>17</v>
      </c>
      <c r="V38" s="120">
        <f>V13+V37</f>
        <v>12</v>
      </c>
      <c r="W38" s="120">
        <f>W13+W37</f>
        <v>168</v>
      </c>
      <c r="X38" s="120">
        <f>X13+X37</f>
        <v>20</v>
      </c>
      <c r="Y38" s="120">
        <f>Y13+Y37</f>
        <v>280</v>
      </c>
      <c r="Z38" s="120">
        <f>Z13+Z37</f>
        <v>31</v>
      </c>
      <c r="AA38" s="196" t="s">
        <v>17</v>
      </c>
      <c r="AB38" s="120">
        <f>AB13+AB37</f>
        <v>18</v>
      </c>
      <c r="AC38" s="120">
        <f>AC13+AC37</f>
        <v>238</v>
      </c>
      <c r="AD38" s="120">
        <f>AD13+AD37</f>
        <v>14</v>
      </c>
      <c r="AE38" s="120">
        <f>AE13+AE37</f>
        <v>196</v>
      </c>
      <c r="AF38" s="120">
        <f>AF13+AF37</f>
        <v>31</v>
      </c>
      <c r="AG38" s="196" t="s">
        <v>17</v>
      </c>
      <c r="AH38" s="120">
        <f>AH13+AH37</f>
        <v>14</v>
      </c>
      <c r="AI38" s="120">
        <f>AI13+AI37</f>
        <v>196</v>
      </c>
      <c r="AJ38" s="120">
        <f>AJ13+AJ37</f>
        <v>15</v>
      </c>
      <c r="AK38" s="120">
        <f>AK13+AK37</f>
        <v>214</v>
      </c>
      <c r="AL38" s="120">
        <f>AL13+AL37</f>
        <v>30</v>
      </c>
      <c r="AM38" s="196" t="s">
        <v>17</v>
      </c>
      <c r="AN38" s="120">
        <f>AN13+AN37</f>
        <v>10</v>
      </c>
      <c r="AO38" s="120">
        <f>AO13+AO37</f>
        <v>140</v>
      </c>
      <c r="AP38" s="120">
        <f>AP13+AP37</f>
        <v>16</v>
      </c>
      <c r="AQ38" s="120">
        <f>AQ13+AQ37</f>
        <v>228</v>
      </c>
      <c r="AR38" s="120">
        <f>AR13+AR37</f>
        <v>28</v>
      </c>
      <c r="AS38" s="196" t="s">
        <v>17</v>
      </c>
      <c r="AT38" s="120">
        <f>AT13+AT37</f>
        <v>9</v>
      </c>
      <c r="AU38" s="120">
        <f>AU13+AU37</f>
        <v>126</v>
      </c>
      <c r="AV38" s="120">
        <f>AV13+AV37</f>
        <v>23</v>
      </c>
      <c r="AW38" s="120">
        <f>AW13+AW37</f>
        <v>334</v>
      </c>
      <c r="AX38" s="120">
        <f>AX13+AX37</f>
        <v>33</v>
      </c>
      <c r="AY38" s="196" t="s">
        <v>17</v>
      </c>
      <c r="AZ38" s="133">
        <f t="shared" ref="AZ38:BE38" si="57">AZ13+AZ37</f>
        <v>89</v>
      </c>
      <c r="BA38" s="133">
        <f t="shared" si="57"/>
        <v>1246</v>
      </c>
      <c r="BB38" s="133">
        <f t="shared" si="57"/>
        <v>153</v>
      </c>
      <c r="BC38" s="133">
        <f t="shared" si="57"/>
        <v>2162</v>
      </c>
      <c r="BD38" s="133">
        <f t="shared" si="57"/>
        <v>238</v>
      </c>
      <c r="BE38" s="133">
        <f t="shared" si="57"/>
        <v>262</v>
      </c>
    </row>
    <row r="39" spans="1:59" ht="18.75" customHeight="1" x14ac:dyDescent="0.3">
      <c r="A39" s="134"/>
      <c r="B39" s="135"/>
      <c r="C39" s="136" t="s">
        <v>16</v>
      </c>
      <c r="D39" s="457"/>
      <c r="E39" s="458"/>
      <c r="F39" s="458"/>
      <c r="G39" s="458"/>
      <c r="H39" s="458"/>
      <c r="I39" s="458"/>
      <c r="J39" s="458"/>
      <c r="K39" s="458"/>
      <c r="L39" s="458"/>
      <c r="M39" s="458"/>
      <c r="N39" s="458"/>
      <c r="O39" s="458"/>
      <c r="P39" s="458"/>
      <c r="Q39" s="458"/>
      <c r="R39" s="458"/>
      <c r="S39" s="458"/>
      <c r="T39" s="458"/>
      <c r="U39" s="458"/>
      <c r="V39" s="458"/>
      <c r="W39" s="458"/>
      <c r="X39" s="458"/>
      <c r="Y39" s="458"/>
      <c r="Z39" s="458"/>
      <c r="AA39" s="458"/>
      <c r="AB39" s="457"/>
      <c r="AC39" s="458"/>
      <c r="AD39" s="458"/>
      <c r="AE39" s="458"/>
      <c r="AF39" s="458"/>
      <c r="AG39" s="458"/>
      <c r="AH39" s="458"/>
      <c r="AI39" s="458"/>
      <c r="AJ39" s="458"/>
      <c r="AK39" s="458"/>
      <c r="AL39" s="458"/>
      <c r="AM39" s="458"/>
      <c r="AN39" s="458"/>
      <c r="AO39" s="458"/>
      <c r="AP39" s="458"/>
      <c r="AQ39" s="458"/>
      <c r="AR39" s="458"/>
      <c r="AS39" s="458"/>
      <c r="AT39" s="458"/>
      <c r="AU39" s="458"/>
      <c r="AV39" s="458"/>
      <c r="AW39" s="458"/>
      <c r="AX39" s="458"/>
      <c r="AY39" s="458"/>
      <c r="AZ39" s="459"/>
      <c r="BA39" s="460"/>
      <c r="BB39" s="460"/>
      <c r="BC39" s="460"/>
      <c r="BD39" s="460"/>
      <c r="BE39" s="460"/>
      <c r="BF39" s="189"/>
      <c r="BG39" s="189"/>
    </row>
    <row r="40" spans="1:59" s="95" customFormat="1" ht="15.75" customHeight="1" x14ac:dyDescent="0.25">
      <c r="A40" s="267" t="s">
        <v>213</v>
      </c>
      <c r="B40" s="53" t="s">
        <v>15</v>
      </c>
      <c r="C40" s="268" t="s">
        <v>212</v>
      </c>
      <c r="D40" s="102"/>
      <c r="E40" s="6" t="str">
        <f>IF(D40*14=0,"",D40*14)</f>
        <v/>
      </c>
      <c r="F40" s="102"/>
      <c r="G40" s="6" t="str">
        <f>IF(F40*14=0,"",F40*14)</f>
        <v/>
      </c>
      <c r="H40" s="102"/>
      <c r="I40" s="103"/>
      <c r="J40" s="56"/>
      <c r="K40" s="6" t="str">
        <f>IF(J40*14=0,"",J40*14)</f>
        <v/>
      </c>
      <c r="L40" s="55"/>
      <c r="M40" s="6" t="str">
        <f>IF(L40*14=0,"",L40*14)</f>
        <v/>
      </c>
      <c r="N40" s="55"/>
      <c r="O40" s="59"/>
      <c r="P40" s="55"/>
      <c r="Q40" s="6" t="str">
        <f>IF(P40*14=0,"",P40*14)</f>
        <v/>
      </c>
      <c r="R40" s="55"/>
      <c r="S40" s="6" t="str">
        <f>IF(R40*14=0,"",R40*14)</f>
        <v/>
      </c>
      <c r="T40" s="55"/>
      <c r="U40" s="58"/>
      <c r="V40" s="56"/>
      <c r="W40" s="6" t="str">
        <f>IF(V40*14=0,"",V40*14)</f>
        <v/>
      </c>
      <c r="X40" s="55"/>
      <c r="Y40" s="6" t="str">
        <f>IF(X40*14=0,"",X40*14)</f>
        <v/>
      </c>
      <c r="Z40" s="55"/>
      <c r="AA40" s="59"/>
      <c r="AB40" s="55"/>
      <c r="AC40" s="6" t="str">
        <f>IF(AB40*14=0,"",AB40*14)</f>
        <v/>
      </c>
      <c r="AD40" s="55"/>
      <c r="AE40" s="6" t="str">
        <f>IF(AD40*14=0,"",AD40*14)</f>
        <v/>
      </c>
      <c r="AF40" s="55"/>
      <c r="AG40" s="58"/>
      <c r="AH40" s="56"/>
      <c r="AI40" s="6" t="str">
        <f>IF(AH40*14=0,"",AH40*14)</f>
        <v/>
      </c>
      <c r="AJ40" s="55"/>
      <c r="AK40" s="6" t="str">
        <f>IF(AJ40*14=0,"",AJ40*14)</f>
        <v/>
      </c>
      <c r="AL40" s="55"/>
      <c r="AM40" s="59"/>
      <c r="AN40" s="56"/>
      <c r="AO40" s="6" t="str">
        <f>IF(AN40*14=0,"",AN40*14)</f>
        <v/>
      </c>
      <c r="AP40" s="57"/>
      <c r="AQ40" s="6" t="str">
        <f>IF(AP40*14=0,"",AP40*14)</f>
        <v/>
      </c>
      <c r="AR40" s="57"/>
      <c r="AS40" s="60"/>
      <c r="AT40" s="55"/>
      <c r="AU40" s="6" t="str">
        <f>IF(AT40*14=0,"",AT40*14)</f>
        <v/>
      </c>
      <c r="AV40" s="55"/>
      <c r="AW40" s="6" t="str">
        <f>IF(AV40*14=0,"",AV40*14)</f>
        <v/>
      </c>
      <c r="AX40" s="55"/>
      <c r="AY40" s="55"/>
      <c r="AZ40" s="7" t="str">
        <f>IF(D40+J40+P40+V40+AB40+AH40+AN40+AT40=0,"",D40+J40+P40+V40+AB40+AH40+AN40+AT40)</f>
        <v/>
      </c>
      <c r="BA40" s="16" t="str">
        <f>IF((P40+V40+AB40+AH40+AN40+AT40)*14=0,"",(P40+V40+AB40+AH40+AN40+AT40)*14)</f>
        <v/>
      </c>
      <c r="BB40" s="8" t="str">
        <f>IF(F40+L40+R40+X40+AD40+AJ40+AP40+AV40=0,"",F40+L40+R40+X40+AD40+AJ40+AP40+AV40)</f>
        <v/>
      </c>
      <c r="BC40" s="6" t="str">
        <f>IF((L40+F40+R40+X40+AD40+AJ40+AP40+AV40)*14=0,"",(L40+F40+R40+X40+AD40+AJ40+AP40+AV40)*14)</f>
        <v/>
      </c>
      <c r="BD40" s="61" t="s">
        <v>17</v>
      </c>
      <c r="BE40" s="183" t="str">
        <f>IF(D40+F40+L40+J40+P40+R40+V40+X40+AB40+AD40+AH40+AJ40+AN40+AP40+AT40+AV40=0,"",D40+F40+L40+J40+P40+R40+V40+X40+AB40+AD40+AH40+AJ40+AN40+AP40+AT40+AV40)</f>
        <v/>
      </c>
      <c r="BF40" s="245" t="s">
        <v>188</v>
      </c>
      <c r="BG40" s="245" t="s">
        <v>190</v>
      </c>
    </row>
    <row r="41" spans="1:59" s="95" customFormat="1" ht="15.75" customHeight="1" x14ac:dyDescent="0.25">
      <c r="A41" s="267" t="s">
        <v>211</v>
      </c>
      <c r="B41" s="53" t="s">
        <v>15</v>
      </c>
      <c r="C41" s="257" t="s">
        <v>210</v>
      </c>
      <c r="D41" s="102"/>
      <c r="E41" s="6" t="str">
        <f>IF(D41*14=0,"",D41*14)</f>
        <v/>
      </c>
      <c r="F41" s="102"/>
      <c r="G41" s="6" t="str">
        <f>IF(F41*14=0,"",F41*14)</f>
        <v/>
      </c>
      <c r="H41" s="102"/>
      <c r="I41" s="103"/>
      <c r="J41" s="56"/>
      <c r="K41" s="6" t="str">
        <f>IF(J41*14=0,"",J41*14)</f>
        <v/>
      </c>
      <c r="L41" s="55"/>
      <c r="M41" s="6" t="str">
        <f>IF(L41*14=0,"",L41*14)</f>
        <v/>
      </c>
      <c r="N41" s="55"/>
      <c r="O41" s="59"/>
      <c r="P41" s="55"/>
      <c r="Q41" s="6" t="str">
        <f>IF(P41*14=0,"",P41*14)</f>
        <v/>
      </c>
      <c r="R41" s="55"/>
      <c r="S41" s="6" t="str">
        <f>IF(R41*14=0,"",R41*14)</f>
        <v/>
      </c>
      <c r="T41" s="55"/>
      <c r="U41" s="58"/>
      <c r="V41" s="56"/>
      <c r="W41" s="6" t="str">
        <f>IF(V41*14=0,"",V41*14)</f>
        <v/>
      </c>
      <c r="X41" s="55"/>
      <c r="Y41" s="6" t="str">
        <f>IF(X41*14=0,"",X41*14)</f>
        <v/>
      </c>
      <c r="Z41" s="55"/>
      <c r="AA41" s="59"/>
      <c r="AB41" s="55"/>
      <c r="AC41" s="6" t="str">
        <f>IF(AB41*14=0,"",AB41*14)</f>
        <v/>
      </c>
      <c r="AD41" s="55"/>
      <c r="AE41" s="6" t="str">
        <f>IF(AD41*14=0,"",AD41*14)</f>
        <v/>
      </c>
      <c r="AF41" s="55"/>
      <c r="AG41" s="58"/>
      <c r="AH41" s="56"/>
      <c r="AI41" s="6" t="str">
        <f>IF(AH41*14=0,"",AH41*14)</f>
        <v/>
      </c>
      <c r="AJ41" s="55"/>
      <c r="AK41" s="6" t="str">
        <f>IF(AJ41*14=0,"",AJ41*14)</f>
        <v/>
      </c>
      <c r="AL41" s="55"/>
      <c r="AM41" s="59"/>
      <c r="AN41" s="56"/>
      <c r="AO41" s="6" t="str">
        <f>IF(AN41*14=0,"",AN41*14)</f>
        <v/>
      </c>
      <c r="AP41" s="57"/>
      <c r="AQ41" s="6" t="str">
        <f>IF(AP41*14=0,"",AP41*14)</f>
        <v/>
      </c>
      <c r="AR41" s="57"/>
      <c r="AS41" s="60"/>
      <c r="AT41" s="55"/>
      <c r="AU41" s="6" t="str">
        <f>IF(AT41*14=0,"",AT41*14)</f>
        <v/>
      </c>
      <c r="AV41" s="55"/>
      <c r="AW41" s="6" t="str">
        <f>IF(AV41*14=0,"",AV41*14)</f>
        <v/>
      </c>
      <c r="AX41" s="55"/>
      <c r="AY41" s="55"/>
      <c r="AZ41" s="7" t="str">
        <f>IF(D41+J41+P41+V41+AB41+AH41+AN41+AT41=0,"",D41+J41+P41+V41+AB41+AH41+AN41+AT41)</f>
        <v/>
      </c>
      <c r="BA41" s="16" t="str">
        <f>IF((P41+V41+AB41+AH41+AN41+AT41)*14=0,"",(P41+V41+AB41+AH41+AN41+AT41)*14)</f>
        <v/>
      </c>
      <c r="BB41" s="8" t="str">
        <f>IF(F41+L41+R41+X41+AD41+AJ41+AP41+AV41=0,"",F41+L41+R41+X41+AD41+AJ41+AP41+AV41)</f>
        <v/>
      </c>
      <c r="BC41" s="6" t="str">
        <f>IF((L41+F41+R41+X41+AD41+AJ41+AP41+AV41)*14=0,"",(L41+F41+R41+X41+AD41+AJ41+AP41+AV41)*14)</f>
        <v/>
      </c>
      <c r="BD41" s="61" t="s">
        <v>17</v>
      </c>
      <c r="BE41" s="183" t="str">
        <f>IF(D41+F41+L41+J41+P41+R41+V41+X41+AB41+AD41+AH41+AJ41+AN41+AP41+AT41+AV41=0,"",D41+F41+L41+J41+P41+R41+V41+X41+AB41+AD41+AH41+AJ41+AN41+AP41+AT41+AV41)</f>
        <v/>
      </c>
      <c r="BF41" s="245" t="s">
        <v>188</v>
      </c>
      <c r="BG41" s="245" t="s">
        <v>209</v>
      </c>
    </row>
    <row r="42" spans="1:59" s="95" customFormat="1" ht="15.75" customHeight="1" thickBot="1" x14ac:dyDescent="0.3">
      <c r="A42" s="96"/>
      <c r="B42" s="53" t="s">
        <v>15</v>
      </c>
      <c r="C42" s="52"/>
      <c r="D42" s="102"/>
      <c r="E42" s="6" t="str">
        <f>IF(D42*14=0,"",D42*14)</f>
        <v/>
      </c>
      <c r="F42" s="102"/>
      <c r="G42" s="6" t="str">
        <f>IF(F42*14=0,"",F42*14)</f>
        <v/>
      </c>
      <c r="H42" s="102"/>
      <c r="I42" s="103"/>
      <c r="J42" s="56"/>
      <c r="K42" s="6" t="str">
        <f>IF(J42*14=0,"",J42*14)</f>
        <v/>
      </c>
      <c r="L42" s="55"/>
      <c r="M42" s="6" t="str">
        <f>IF(L42*14=0,"",L42*14)</f>
        <v/>
      </c>
      <c r="N42" s="55"/>
      <c r="O42" s="59"/>
      <c r="P42" s="55"/>
      <c r="Q42" s="6" t="str">
        <f>IF(P42*14=0,"",P42*14)</f>
        <v/>
      </c>
      <c r="R42" s="55"/>
      <c r="S42" s="6" t="str">
        <f>IF(R42*14=0,"",R42*14)</f>
        <v/>
      </c>
      <c r="T42" s="55"/>
      <c r="U42" s="58"/>
      <c r="V42" s="56"/>
      <c r="W42" s="6" t="str">
        <f>IF(V42*14=0,"",V42*14)</f>
        <v/>
      </c>
      <c r="X42" s="55"/>
      <c r="Y42" s="6" t="str">
        <f>IF(X42*14=0,"",X42*14)</f>
        <v/>
      </c>
      <c r="Z42" s="55"/>
      <c r="AA42" s="59"/>
      <c r="AB42" s="55"/>
      <c r="AC42" s="6" t="str">
        <f>IF(AB42*14=0,"",AB42*14)</f>
        <v/>
      </c>
      <c r="AD42" s="55"/>
      <c r="AE42" s="6" t="str">
        <f>IF(AD42*14=0,"",AD42*14)</f>
        <v/>
      </c>
      <c r="AF42" s="55"/>
      <c r="AG42" s="58"/>
      <c r="AH42" s="56"/>
      <c r="AI42" s="6" t="str">
        <f>IF(AH42*14=0,"",AH42*14)</f>
        <v/>
      </c>
      <c r="AJ42" s="55"/>
      <c r="AK42" s="6" t="str">
        <f>IF(AJ42*14=0,"",AJ42*14)</f>
        <v/>
      </c>
      <c r="AL42" s="55"/>
      <c r="AM42" s="59"/>
      <c r="AN42" s="56"/>
      <c r="AO42" s="6" t="str">
        <f>IF(AN42*14=0,"",AN42*14)</f>
        <v/>
      </c>
      <c r="AP42" s="57"/>
      <c r="AQ42" s="6" t="str">
        <f>IF(AP42*14=0,"",AP42*14)</f>
        <v/>
      </c>
      <c r="AR42" s="57"/>
      <c r="AS42" s="60"/>
      <c r="AT42" s="55"/>
      <c r="AU42" s="6" t="str">
        <f>IF(AT42*14=0,"",AT42*14)</f>
        <v/>
      </c>
      <c r="AV42" s="55"/>
      <c r="AW42" s="6" t="str">
        <f>IF(AV42*14=0,"",AV42*14)</f>
        <v/>
      </c>
      <c r="AX42" s="55"/>
      <c r="AY42" s="55"/>
      <c r="AZ42" s="7" t="str">
        <f>IF(D42+J42+P42+V42+AB42+AH42+AN42+AT42=0,"",D42+J42+P42+V42+AB42+AH42+AN42+AT42)</f>
        <v/>
      </c>
      <c r="BA42" s="16" t="str">
        <f>IF((P42+V42+AB42+AH42+AN42+AT42)*14=0,"",(P42+V42+AB42+AH42+AN42+AT42)*14)</f>
        <v/>
      </c>
      <c r="BB42" s="8" t="str">
        <f>IF(F42+L42+R42+X42+AD42+AJ42+AP42+AV42=0,"",F42+L42+R42+X42+AD42+AJ42+AP42+AV42)</f>
        <v/>
      </c>
      <c r="BC42" s="16" t="str">
        <f>IF((L42+F42+R42+X42+AD42+AJ42+AP42+AV42)*14=0,"",(L42+F42+R42+X42+AD42+AJ42+AP42+AV42)*14)</f>
        <v/>
      </c>
      <c r="BD42" s="61" t="s">
        <v>17</v>
      </c>
      <c r="BE42" s="183" t="str">
        <f>IF(D42+F42+L42+J42+P42+R42+V42+X42+AB42+AD42+AH42+AJ42+AN42+AP42+AT42+AV42=0,"",D42+F42+L42+J42+P42+R42+V42+X42+AB42+AD42+AH42+AJ42+AN42+AP42+AT42+AV42)</f>
        <v/>
      </c>
      <c r="BF42" s="263"/>
      <c r="BG42" s="263"/>
    </row>
    <row r="43" spans="1:59" ht="15.75" customHeight="1" thickBot="1" x14ac:dyDescent="0.35">
      <c r="A43" s="137"/>
      <c r="B43" s="138"/>
      <c r="C43" s="139" t="s">
        <v>18</v>
      </c>
      <c r="D43" s="140">
        <f>SUM(D40:D42)</f>
        <v>0</v>
      </c>
      <c r="E43" s="141" t="str">
        <f>IF(D43*14=0,"",D43*14)</f>
        <v/>
      </c>
      <c r="F43" s="142">
        <f>SUM(F40:F42)</f>
        <v>0</v>
      </c>
      <c r="G43" s="141" t="str">
        <f>IF(F43*14=0,"",F43*14)</f>
        <v/>
      </c>
      <c r="H43" s="143" t="s">
        <v>17</v>
      </c>
      <c r="I43" s="144" t="s">
        <v>17</v>
      </c>
      <c r="J43" s="145">
        <f>SUM(J40:J42)</f>
        <v>0</v>
      </c>
      <c r="K43" s="141" t="str">
        <f>IF(J43*14=0,"",J43*14)</f>
        <v/>
      </c>
      <c r="L43" s="142">
        <f>SUM(L40:L42)</f>
        <v>0</v>
      </c>
      <c r="M43" s="141" t="str">
        <f>IF(L43*14=0,"",L43*14)</f>
        <v/>
      </c>
      <c r="N43" s="143" t="s">
        <v>17</v>
      </c>
      <c r="O43" s="144" t="s">
        <v>17</v>
      </c>
      <c r="P43" s="140">
        <f>SUM(P40:P42)</f>
        <v>0</v>
      </c>
      <c r="Q43" s="141" t="str">
        <f>IF(P43*14=0,"",P43*14)</f>
        <v/>
      </c>
      <c r="R43" s="142">
        <f>SUM(R40:R42)</f>
        <v>0</v>
      </c>
      <c r="S43" s="141" t="str">
        <f>IF(R43*14=0,"",R43*14)</f>
        <v/>
      </c>
      <c r="T43" s="146" t="s">
        <v>17</v>
      </c>
      <c r="U43" s="144" t="s">
        <v>17</v>
      </c>
      <c r="V43" s="145">
        <f>SUM(V40:V42)</f>
        <v>0</v>
      </c>
      <c r="W43" s="141" t="str">
        <f>IF(V43*14=0,"",V43*14)</f>
        <v/>
      </c>
      <c r="X43" s="142">
        <f>SUM(X40:X42)</f>
        <v>0</v>
      </c>
      <c r="Y43" s="141" t="str">
        <f>IF(X43*14=0,"",X43*14)</f>
        <v/>
      </c>
      <c r="Z43" s="143" t="s">
        <v>17</v>
      </c>
      <c r="AA43" s="144" t="s">
        <v>17</v>
      </c>
      <c r="AB43" s="140">
        <f>SUM(AB40:AB42)</f>
        <v>0</v>
      </c>
      <c r="AC43" s="141" t="str">
        <f>IF(AB43*14=0,"",AB43*14)</f>
        <v/>
      </c>
      <c r="AD43" s="142">
        <f>SUM(AD40:AD42)</f>
        <v>0</v>
      </c>
      <c r="AE43" s="141" t="str">
        <f>IF(AD43*14=0,"",AD43*14)</f>
        <v/>
      </c>
      <c r="AF43" s="143" t="s">
        <v>17</v>
      </c>
      <c r="AG43" s="144" t="s">
        <v>17</v>
      </c>
      <c r="AH43" s="145">
        <f>SUM(AH40:AH42)</f>
        <v>0</v>
      </c>
      <c r="AI43" s="141" t="str">
        <f>IF(AH43*14=0,"",AH43*14)</f>
        <v/>
      </c>
      <c r="AJ43" s="142">
        <f>SUM(AJ40:AJ42)</f>
        <v>0</v>
      </c>
      <c r="AK43" s="141" t="str">
        <f>IF(AJ43*14=0,"",AJ43*14)</f>
        <v/>
      </c>
      <c r="AL43" s="143" t="s">
        <v>17</v>
      </c>
      <c r="AM43" s="144" t="s">
        <v>17</v>
      </c>
      <c r="AN43" s="140">
        <f>SUM(AN40:AN42)</f>
        <v>0</v>
      </c>
      <c r="AO43" s="141" t="str">
        <f>IF(AN43*14=0,"",AN43*14)</f>
        <v/>
      </c>
      <c r="AP43" s="142">
        <f>SUM(AP40:AP42)</f>
        <v>0</v>
      </c>
      <c r="AQ43" s="141" t="str">
        <f>IF(AP43*14=0,"",AP43*14)</f>
        <v/>
      </c>
      <c r="AR43" s="146" t="s">
        <v>17</v>
      </c>
      <c r="AS43" s="144" t="s">
        <v>17</v>
      </c>
      <c r="AT43" s="145">
        <f>SUM(AT40:AT42)</f>
        <v>0</v>
      </c>
      <c r="AU43" s="141" t="str">
        <f>IF(AT43*14=0,"",AT43*14)</f>
        <v/>
      </c>
      <c r="AV43" s="142">
        <f>SUM(AV40:AV42)</f>
        <v>0</v>
      </c>
      <c r="AW43" s="141" t="str">
        <f>IF(AV43*14=0,"",AV43*14)</f>
        <v/>
      </c>
      <c r="AX43" s="143" t="s">
        <v>17</v>
      </c>
      <c r="AY43" s="144" t="s">
        <v>17</v>
      </c>
      <c r="AZ43" s="147" t="str">
        <f>IF(D43+J43+P43+V43=0,"",D43+J43+P43+V43)</f>
        <v/>
      </c>
      <c r="BA43" s="211" t="str">
        <f>IF((P43+V43+AB43+AH43+AN43+AT43)*14=0,"",(P43+V43+AB43+AH43+AN43+AT43)*14)</f>
        <v/>
      </c>
      <c r="BB43" s="212" t="str">
        <f>IF(F43+L43+R43+X43=0,"",F43+L43+R43+X43)</f>
        <v/>
      </c>
      <c r="BC43" s="213" t="str">
        <f>IF((L43+F43+R43+X43+AD43+AJ43+AP43+AV43)*14=0,"",(L43+F43+R43+X43+AD43+AJ43+AP43+AV43)*14)</f>
        <v/>
      </c>
      <c r="BD43" s="143" t="s">
        <v>17</v>
      </c>
      <c r="BE43" s="148" t="s">
        <v>40</v>
      </c>
    </row>
    <row r="44" spans="1:59" ht="15.75" customHeight="1" thickBot="1" x14ac:dyDescent="0.35">
      <c r="A44" s="149"/>
      <c r="B44" s="150"/>
      <c r="C44" s="151" t="s">
        <v>42</v>
      </c>
      <c r="D44" s="152">
        <f>D38+D43</f>
        <v>0</v>
      </c>
      <c r="E44" s="153" t="str">
        <f>IF(D44*14=0,"",D44*14)</f>
        <v/>
      </c>
      <c r="F44" s="154">
        <f>F38+F43</f>
        <v>30</v>
      </c>
      <c r="G44" s="153">
        <f>IF(F44*14=0,"",F44*14)</f>
        <v>420</v>
      </c>
      <c r="H44" s="155" t="s">
        <v>17</v>
      </c>
      <c r="I44" s="156" t="s">
        <v>17</v>
      </c>
      <c r="J44" s="157">
        <f>J38+J43</f>
        <v>16</v>
      </c>
      <c r="K44" s="153">
        <f>IF(J44*14=0,"",J44*14)</f>
        <v>224</v>
      </c>
      <c r="L44" s="154">
        <f>L38+L43</f>
        <v>16</v>
      </c>
      <c r="M44" s="153">
        <f>IF(L44*14=0,"",L44*14)</f>
        <v>224</v>
      </c>
      <c r="N44" s="155" t="s">
        <v>17</v>
      </c>
      <c r="O44" s="156" t="s">
        <v>17</v>
      </c>
      <c r="P44" s="152">
        <f>P38+P43</f>
        <v>10</v>
      </c>
      <c r="Q44" s="153">
        <f>IF(P44*14=0,"",P44*14)</f>
        <v>140</v>
      </c>
      <c r="R44" s="154">
        <f>R38+R43</f>
        <v>21</v>
      </c>
      <c r="S44" s="153">
        <f>IF(R44*14=0,"",R44*14)</f>
        <v>294</v>
      </c>
      <c r="T44" s="158" t="s">
        <v>17</v>
      </c>
      <c r="U44" s="156" t="s">
        <v>17</v>
      </c>
      <c r="V44" s="157">
        <f>V38+V43</f>
        <v>12</v>
      </c>
      <c r="W44" s="153">
        <f>IF(V44*14=0,"",V44*14)</f>
        <v>168</v>
      </c>
      <c r="X44" s="154">
        <f>X38+X43</f>
        <v>20</v>
      </c>
      <c r="Y44" s="153">
        <f>IF(X44*14=0,"",X44*14)</f>
        <v>280</v>
      </c>
      <c r="Z44" s="155" t="s">
        <v>17</v>
      </c>
      <c r="AA44" s="156" t="s">
        <v>17</v>
      </c>
      <c r="AB44" s="152">
        <f>AB38+AB43</f>
        <v>18</v>
      </c>
      <c r="AC44" s="153">
        <f>IF(AB44*14=0,"",AB44*14)</f>
        <v>252</v>
      </c>
      <c r="AD44" s="154">
        <f>AD38+AD43</f>
        <v>14</v>
      </c>
      <c r="AE44" s="153">
        <f>IF(AD44*14=0,"",AD44*14)</f>
        <v>196</v>
      </c>
      <c r="AF44" s="155" t="s">
        <v>17</v>
      </c>
      <c r="AG44" s="156" t="s">
        <v>17</v>
      </c>
      <c r="AH44" s="157">
        <f>AH38+AH43</f>
        <v>14</v>
      </c>
      <c r="AI44" s="153">
        <f>IF(AH44*14=0,"",AH44*14)</f>
        <v>196</v>
      </c>
      <c r="AJ44" s="154">
        <f>AJ38+AJ43</f>
        <v>15</v>
      </c>
      <c r="AK44" s="153">
        <f>IF(AJ44*14=0,"",AJ44*14)</f>
        <v>210</v>
      </c>
      <c r="AL44" s="155" t="s">
        <v>17</v>
      </c>
      <c r="AM44" s="156" t="s">
        <v>17</v>
      </c>
      <c r="AN44" s="152">
        <f>AN38+AN43</f>
        <v>10</v>
      </c>
      <c r="AO44" s="153">
        <f>IF(AN44*14=0,"",AN44*14)</f>
        <v>140</v>
      </c>
      <c r="AP44" s="154">
        <f>AP38+AP43</f>
        <v>16</v>
      </c>
      <c r="AQ44" s="153">
        <f>IF(AP44*14=0,"",AP44*14)</f>
        <v>224</v>
      </c>
      <c r="AR44" s="158" t="s">
        <v>17</v>
      </c>
      <c r="AS44" s="156" t="s">
        <v>17</v>
      </c>
      <c r="AT44" s="157">
        <f>AT38+AT43</f>
        <v>9</v>
      </c>
      <c r="AU44" s="153">
        <f>IF(AT44*14=0,"",AT44*14)</f>
        <v>126</v>
      </c>
      <c r="AV44" s="154">
        <f>AV38+AV43</f>
        <v>23</v>
      </c>
      <c r="AW44" s="153">
        <f>IF(AV44*14=0,"",AV44*14)</f>
        <v>322</v>
      </c>
      <c r="AX44" s="155" t="s">
        <v>17</v>
      </c>
      <c r="AY44" s="156" t="s">
        <v>17</v>
      </c>
      <c r="AZ44" s="259">
        <f>IF(D44+J44+P44+V44+AB44+AN44+AT44+AH44=0,"",D44+J44+P44+V44+AB44+AN44+AT44+AH44)</f>
        <v>89</v>
      </c>
      <c r="BA44" s="214">
        <f>IF((D44+J44+P44+V44+AB44+AH44+AN44+AT44)*14=0,"",(D44+J44+P44+V44+AB44+AH44+AN44+AT44)*14)</f>
        <v>1246</v>
      </c>
      <c r="BB44" s="147">
        <f>IF(F44+L44+R44+X44+AD44+AP44+AV44+AJ44=0,"",F44+L44+R44+X44+AD44+AP44+AV44+AJ44)</f>
        <v>155</v>
      </c>
      <c r="BC44" s="258">
        <f>IF((L44+F44+R44+X44+AD44+AJ44+AP44+AV44)*14=0,"",(L44+F44+R44+X44+AD44+AJ44+AP44+AV44)*14)</f>
        <v>2170</v>
      </c>
      <c r="BD44" s="155" t="s">
        <v>17</v>
      </c>
      <c r="BE44" s="159" t="s">
        <v>40</v>
      </c>
    </row>
    <row r="45" spans="1:59" ht="15.75" customHeight="1" thickTop="1" x14ac:dyDescent="0.3">
      <c r="A45" s="160"/>
      <c r="B45" s="210"/>
      <c r="C45" s="161"/>
      <c r="D45" s="457"/>
      <c r="E45" s="458"/>
      <c r="F45" s="458"/>
      <c r="G45" s="458"/>
      <c r="H45" s="458"/>
      <c r="I45" s="458"/>
      <c r="J45" s="458"/>
      <c r="K45" s="458"/>
      <c r="L45" s="458"/>
      <c r="M45" s="458"/>
      <c r="N45" s="458"/>
      <c r="O45" s="458"/>
      <c r="P45" s="458"/>
      <c r="Q45" s="458"/>
      <c r="R45" s="458"/>
      <c r="S45" s="458"/>
      <c r="T45" s="458"/>
      <c r="U45" s="458"/>
      <c r="V45" s="458"/>
      <c r="W45" s="458"/>
      <c r="X45" s="458"/>
      <c r="Y45" s="458"/>
      <c r="Z45" s="458"/>
      <c r="AA45" s="458"/>
      <c r="AB45" s="457"/>
      <c r="AC45" s="458"/>
      <c r="AD45" s="458"/>
      <c r="AE45" s="458"/>
      <c r="AF45" s="458"/>
      <c r="AG45" s="458"/>
      <c r="AH45" s="458"/>
      <c r="AI45" s="458"/>
      <c r="AJ45" s="458"/>
      <c r="AK45" s="458"/>
      <c r="AL45" s="458"/>
      <c r="AM45" s="458"/>
      <c r="AN45" s="458"/>
      <c r="AO45" s="458"/>
      <c r="AP45" s="458"/>
      <c r="AQ45" s="458"/>
      <c r="AR45" s="458"/>
      <c r="AS45" s="458"/>
      <c r="AT45" s="458"/>
      <c r="AU45" s="458"/>
      <c r="AV45" s="458"/>
      <c r="AW45" s="458"/>
      <c r="AX45" s="458"/>
      <c r="AY45" s="458"/>
      <c r="AZ45" s="459"/>
      <c r="BA45" s="460"/>
      <c r="BB45" s="460"/>
      <c r="BC45" s="460"/>
      <c r="BD45" s="460"/>
      <c r="BE45" s="460"/>
      <c r="BF45" s="189"/>
      <c r="BG45" s="189"/>
    </row>
    <row r="46" spans="1:59" s="112" customFormat="1" ht="9.9499999999999993" customHeight="1" x14ac:dyDescent="0.2">
      <c r="A46" s="463"/>
      <c r="B46" s="464"/>
      <c r="C46" s="464"/>
      <c r="D46" s="464"/>
      <c r="E46" s="464"/>
      <c r="F46" s="464"/>
      <c r="G46" s="464"/>
      <c r="H46" s="464"/>
      <c r="I46" s="464"/>
      <c r="J46" s="464"/>
      <c r="K46" s="464"/>
      <c r="L46" s="464"/>
      <c r="M46" s="464"/>
      <c r="N46" s="464"/>
      <c r="O46" s="464"/>
      <c r="P46" s="464"/>
      <c r="Q46" s="464"/>
      <c r="R46" s="464"/>
      <c r="S46" s="464"/>
      <c r="T46" s="464"/>
      <c r="U46" s="464"/>
      <c r="V46" s="464"/>
      <c r="W46" s="464"/>
      <c r="X46" s="464"/>
      <c r="Y46" s="464"/>
      <c r="Z46" s="464"/>
      <c r="AA46" s="464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9"/>
      <c r="AX46" s="239"/>
      <c r="AY46" s="239"/>
      <c r="AZ46" s="162"/>
      <c r="BA46" s="163"/>
      <c r="BB46" s="163"/>
      <c r="BC46" s="163"/>
      <c r="BD46" s="163"/>
      <c r="BE46" s="164"/>
    </row>
    <row r="47" spans="1:59" s="112" customFormat="1" ht="15.75" customHeight="1" x14ac:dyDescent="0.2">
      <c r="A47" s="465" t="s">
        <v>20</v>
      </c>
      <c r="B47" s="466"/>
      <c r="C47" s="466"/>
      <c r="D47" s="466"/>
      <c r="E47" s="466"/>
      <c r="F47" s="466"/>
      <c r="G47" s="466"/>
      <c r="H47" s="466"/>
      <c r="I47" s="466"/>
      <c r="J47" s="466"/>
      <c r="K47" s="466"/>
      <c r="L47" s="466"/>
      <c r="M47" s="466"/>
      <c r="N47" s="466"/>
      <c r="O47" s="466"/>
      <c r="P47" s="466"/>
      <c r="Q47" s="466"/>
      <c r="R47" s="466"/>
      <c r="S47" s="466"/>
      <c r="T47" s="466"/>
      <c r="U47" s="466"/>
      <c r="V47" s="466"/>
      <c r="W47" s="466"/>
      <c r="X47" s="466"/>
      <c r="Y47" s="466"/>
      <c r="Z47" s="466"/>
      <c r="AA47" s="466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253"/>
      <c r="AT47" s="253"/>
      <c r="AU47" s="253"/>
      <c r="AV47" s="253"/>
      <c r="AW47" s="253"/>
      <c r="AX47" s="253"/>
      <c r="AY47" s="253"/>
      <c r="AZ47" s="162"/>
      <c r="BA47" s="163"/>
      <c r="BB47" s="163"/>
      <c r="BC47" s="163"/>
      <c r="BD47" s="163"/>
      <c r="BE47" s="164"/>
    </row>
    <row r="48" spans="1:59" s="112" customFormat="1" ht="15.75" customHeight="1" x14ac:dyDescent="0.3">
      <c r="A48" s="165"/>
      <c r="B48" s="98"/>
      <c r="C48" s="166" t="s">
        <v>21</v>
      </c>
      <c r="D48" s="31"/>
      <c r="E48" s="32"/>
      <c r="F48" s="32"/>
      <c r="G48" s="32"/>
      <c r="H48" s="8"/>
      <c r="I48" s="33" t="str">
        <f>IF(COUNTIF(I15:I45,"A")=0,"",COUNTIF(I15:I45,"A"))</f>
        <v/>
      </c>
      <c r="J48" s="31"/>
      <c r="K48" s="32"/>
      <c r="L48" s="32"/>
      <c r="M48" s="32"/>
      <c r="N48" s="8"/>
      <c r="O48" s="33" t="str">
        <f>IF(COUNTIF(O15:O45,"A")=0,"",COUNTIF(O15:O45,"A"))</f>
        <v/>
      </c>
      <c r="P48" s="31"/>
      <c r="Q48" s="32"/>
      <c r="R48" s="32"/>
      <c r="S48" s="32"/>
      <c r="T48" s="8"/>
      <c r="U48" s="33" t="str">
        <f>IF(COUNTIF(U15:U45,"A")=0,"",COUNTIF(U15:U45,"A"))</f>
        <v/>
      </c>
      <c r="V48" s="31"/>
      <c r="W48" s="32"/>
      <c r="X48" s="32"/>
      <c r="Y48" s="32"/>
      <c r="Z48" s="8"/>
      <c r="AA48" s="33" t="str">
        <f>IF(COUNTIF(AA15:AA45,"A")=0,"",COUNTIF(AA15:AA45,"A"))</f>
        <v/>
      </c>
      <c r="AB48" s="31"/>
      <c r="AC48" s="32"/>
      <c r="AD48" s="32"/>
      <c r="AE48" s="32"/>
      <c r="AF48" s="8"/>
      <c r="AG48" s="33" t="str">
        <f>IF(COUNTIF(AG15:AG45,"A")=0,"",COUNTIF(AG15:AG45,"A"))</f>
        <v/>
      </c>
      <c r="AH48" s="31"/>
      <c r="AI48" s="32"/>
      <c r="AJ48" s="32"/>
      <c r="AK48" s="32"/>
      <c r="AL48" s="8"/>
      <c r="AM48" s="33" t="str">
        <f>IF(COUNTIF(AM15:AM45,"A")=0,"",COUNTIF(AM15:AM45,"A"))</f>
        <v/>
      </c>
      <c r="AN48" s="31"/>
      <c r="AO48" s="32"/>
      <c r="AP48" s="32"/>
      <c r="AQ48" s="32"/>
      <c r="AR48" s="8"/>
      <c r="AS48" s="33" t="str">
        <f>IF(COUNTIF(AS15:AS45,"A")=0,"",COUNTIF(AS15:AS45,"A"))</f>
        <v/>
      </c>
      <c r="AT48" s="31"/>
      <c r="AU48" s="32"/>
      <c r="AV48" s="32"/>
      <c r="AW48" s="32"/>
      <c r="AX48" s="8"/>
      <c r="AY48" s="33" t="str">
        <f>IF(COUNTIF(AY15:AY45,"A")=0,"",COUNTIF(AY15:AY45,"A"))</f>
        <v/>
      </c>
      <c r="AZ48" s="34"/>
      <c r="BA48" s="32"/>
      <c r="BB48" s="32"/>
      <c r="BC48" s="32"/>
      <c r="BD48" s="8"/>
      <c r="BE48" s="85" t="str">
        <f t="shared" ref="BE48:BE60" si="58">IF(SUM(I48:AY48)=0,"",SUM(I48:AY48))</f>
        <v/>
      </c>
    </row>
    <row r="49" spans="1:57" s="112" customFormat="1" ht="15.75" customHeight="1" x14ac:dyDescent="0.3">
      <c r="A49" s="165"/>
      <c r="B49" s="98"/>
      <c r="C49" s="166" t="s">
        <v>22</v>
      </c>
      <c r="D49" s="31"/>
      <c r="E49" s="32"/>
      <c r="F49" s="32"/>
      <c r="G49" s="32"/>
      <c r="H49" s="8"/>
      <c r="I49" s="33" t="str">
        <f>IF(COUNTIF(I15:I45,"B")=0,"",COUNTIF(I15:I45,"B"))</f>
        <v/>
      </c>
      <c r="J49" s="31"/>
      <c r="K49" s="32"/>
      <c r="L49" s="32"/>
      <c r="M49" s="32"/>
      <c r="N49" s="8"/>
      <c r="O49" s="33" t="str">
        <f>IF(COUNTIF(O15:O45,"B")=0,"",COUNTIF(O15:O45,"B"))</f>
        <v/>
      </c>
      <c r="P49" s="31"/>
      <c r="Q49" s="32"/>
      <c r="R49" s="32"/>
      <c r="S49" s="32"/>
      <c r="T49" s="8"/>
      <c r="U49" s="33" t="str">
        <f>IF(COUNTIF(U15:U45,"B")=0,"",COUNTIF(U15:U45,"B"))</f>
        <v/>
      </c>
      <c r="V49" s="31"/>
      <c r="W49" s="32"/>
      <c r="X49" s="32"/>
      <c r="Y49" s="32"/>
      <c r="Z49" s="8"/>
      <c r="AA49" s="33" t="str">
        <f>IF(COUNTIF(AA15:AA45,"B")=0,"",COUNTIF(AA15:AA45,"B"))</f>
        <v/>
      </c>
      <c r="AB49" s="31"/>
      <c r="AC49" s="32"/>
      <c r="AD49" s="32"/>
      <c r="AE49" s="32"/>
      <c r="AF49" s="8"/>
      <c r="AG49" s="33" t="str">
        <f>IF(COUNTIF(AG15:AG45,"B")=0,"",COUNTIF(AG15:AG45,"B"))</f>
        <v/>
      </c>
      <c r="AH49" s="31"/>
      <c r="AI49" s="32"/>
      <c r="AJ49" s="32"/>
      <c r="AK49" s="32"/>
      <c r="AL49" s="8"/>
      <c r="AM49" s="33" t="str">
        <f>IF(COUNTIF(AM15:AM45,"B")=0,"",COUNTIF(AM15:AM45,"B"))</f>
        <v/>
      </c>
      <c r="AN49" s="31"/>
      <c r="AO49" s="32"/>
      <c r="AP49" s="32"/>
      <c r="AQ49" s="32"/>
      <c r="AR49" s="8"/>
      <c r="AS49" s="33" t="str">
        <f>IF(COUNTIF(AS15:AS45,"B")=0,"",COUNTIF(AS15:AS45,"B"))</f>
        <v/>
      </c>
      <c r="AT49" s="31"/>
      <c r="AU49" s="32"/>
      <c r="AV49" s="32"/>
      <c r="AW49" s="32"/>
      <c r="AX49" s="8"/>
      <c r="AY49" s="33" t="str">
        <f>IF(COUNTIF(AY15:AY45,"B")=0,"",COUNTIF(AY15:AY45,"B"))</f>
        <v/>
      </c>
      <c r="AZ49" s="34"/>
      <c r="BA49" s="32"/>
      <c r="BB49" s="32"/>
      <c r="BC49" s="32"/>
      <c r="BD49" s="8"/>
      <c r="BE49" s="85" t="str">
        <f t="shared" si="58"/>
        <v/>
      </c>
    </row>
    <row r="50" spans="1:57" s="112" customFormat="1" ht="15.75" customHeight="1" x14ac:dyDescent="0.3">
      <c r="A50" s="165"/>
      <c r="B50" s="98"/>
      <c r="C50" s="166" t="s">
        <v>57</v>
      </c>
      <c r="D50" s="31"/>
      <c r="E50" s="32"/>
      <c r="F50" s="32"/>
      <c r="G50" s="32"/>
      <c r="H50" s="8"/>
      <c r="I50" s="33" t="str">
        <f>IF(COUNTIF(I15:I45,"ÉÉ")=0,"",COUNTIF(I15:I45,"ÉÉ"))</f>
        <v/>
      </c>
      <c r="J50" s="31"/>
      <c r="K50" s="32"/>
      <c r="L50" s="32"/>
      <c r="M50" s="32"/>
      <c r="N50" s="8"/>
      <c r="O50" s="33" t="str">
        <f>IF(COUNTIF(O15:O45,"ÉÉ")=0,"",COUNTIF(O15:O45,"ÉÉ"))</f>
        <v/>
      </c>
      <c r="P50" s="31"/>
      <c r="Q50" s="32"/>
      <c r="R50" s="32"/>
      <c r="S50" s="32"/>
      <c r="T50" s="8"/>
      <c r="U50" s="33" t="str">
        <f>IF(COUNTIF(U15:U45,"ÉÉ")=0,"",COUNTIF(U15:U45,"ÉÉ"))</f>
        <v/>
      </c>
      <c r="V50" s="31"/>
      <c r="W50" s="32"/>
      <c r="X50" s="32"/>
      <c r="Y50" s="32"/>
      <c r="Z50" s="8"/>
      <c r="AA50" s="33" t="str">
        <f>IF(COUNTIF(AA15:AA45,"ÉÉ")=0,"",COUNTIF(AA15:AA45,"ÉÉ"))</f>
        <v/>
      </c>
      <c r="AB50" s="31"/>
      <c r="AC50" s="32"/>
      <c r="AD50" s="32"/>
      <c r="AE50" s="32"/>
      <c r="AF50" s="8"/>
      <c r="AG50" s="33">
        <f>IF(COUNTIF(AG15:AG45,"ÉÉ")=0,"",COUNTIF(AG15:AG45,"ÉÉ"))</f>
        <v>4</v>
      </c>
      <c r="AH50" s="31"/>
      <c r="AI50" s="32"/>
      <c r="AJ50" s="32"/>
      <c r="AK50" s="32"/>
      <c r="AL50" s="8"/>
      <c r="AM50" s="33">
        <f>IF(COUNTIF(AM15:AM45,"ÉÉ")=0,"",COUNTIF(AM15:AM45,"ÉÉ"))</f>
        <v>3</v>
      </c>
      <c r="AN50" s="31"/>
      <c r="AO50" s="32"/>
      <c r="AP50" s="32"/>
      <c r="AQ50" s="32"/>
      <c r="AR50" s="8"/>
      <c r="AS50" s="33">
        <f>IF(COUNTIF(AS15:AS45,"ÉÉ")=0,"",COUNTIF(AS15:AS45,"ÉÉ"))</f>
        <v>3</v>
      </c>
      <c r="AT50" s="31"/>
      <c r="AU50" s="32"/>
      <c r="AV50" s="32"/>
      <c r="AW50" s="32"/>
      <c r="AX50" s="8"/>
      <c r="AY50" s="33">
        <f>IF(COUNTIF(AY15:AY45,"ÉÉ")=0,"",COUNTIF(AY15:AY45,"ÉÉ"))</f>
        <v>1</v>
      </c>
      <c r="AZ50" s="34"/>
      <c r="BA50" s="32"/>
      <c r="BB50" s="32"/>
      <c r="BC50" s="32"/>
      <c r="BD50" s="8"/>
      <c r="BE50" s="85">
        <f t="shared" si="58"/>
        <v>11</v>
      </c>
    </row>
    <row r="51" spans="1:57" s="112" customFormat="1" ht="15.75" customHeight="1" x14ac:dyDescent="0.3">
      <c r="A51" s="165"/>
      <c r="B51" s="98"/>
      <c r="C51" s="166" t="s">
        <v>58</v>
      </c>
      <c r="D51" s="86"/>
      <c r="E51" s="87"/>
      <c r="F51" s="87"/>
      <c r="G51" s="87"/>
      <c r="H51" s="88"/>
      <c r="I51" s="33" t="str">
        <f>IF(COUNTIF(I15:I45,"ÉÉ(Z)")=0,"",COUNTIF(I15:I45,"ÉÉ(Z)"))</f>
        <v/>
      </c>
      <c r="J51" s="86"/>
      <c r="K51" s="87"/>
      <c r="L51" s="87"/>
      <c r="M51" s="87"/>
      <c r="N51" s="88"/>
      <c r="O51" s="33" t="str">
        <f>IF(COUNTIF(O15:O45,"ÉÉ(Z)")=0,"",COUNTIF(O15:O45,"ÉÉ(Z)"))</f>
        <v/>
      </c>
      <c r="P51" s="86"/>
      <c r="Q51" s="87"/>
      <c r="R51" s="87"/>
      <c r="S51" s="87"/>
      <c r="T51" s="88"/>
      <c r="U51" s="33" t="str">
        <f>IF(COUNTIF(U15:U45,"ÉÉ(Z)")=0,"",COUNTIF(U15:U45,"ÉÉ(Z)"))</f>
        <v/>
      </c>
      <c r="V51" s="86"/>
      <c r="W51" s="87"/>
      <c r="X51" s="87"/>
      <c r="Y51" s="87"/>
      <c r="Z51" s="88"/>
      <c r="AA51" s="33" t="str">
        <f>IF(COUNTIF(AA15:AA45,"ÉÉ(Z)")=0,"",COUNTIF(AA15:AA45,"ÉÉ(Z)"))</f>
        <v/>
      </c>
      <c r="AB51" s="86"/>
      <c r="AC51" s="87"/>
      <c r="AD51" s="87"/>
      <c r="AE51" s="87"/>
      <c r="AF51" s="88"/>
      <c r="AG51" s="33" t="str">
        <f>IF(COUNTIF(AG15:AG45,"ÉÉ(Z)")=0,"",COUNTIF(AG15:AG45,"ÉÉ(Z)"))</f>
        <v/>
      </c>
      <c r="AH51" s="86"/>
      <c r="AI51" s="87"/>
      <c r="AJ51" s="87"/>
      <c r="AK51" s="87"/>
      <c r="AL51" s="88"/>
      <c r="AM51" s="33" t="str">
        <f>IF(COUNTIF(AM15:AM45,"ÉÉ(Z)")=0,"",COUNTIF(AM15:AM45,"ÉÉ(Z)"))</f>
        <v/>
      </c>
      <c r="AN51" s="86"/>
      <c r="AO51" s="87"/>
      <c r="AP51" s="87"/>
      <c r="AQ51" s="87"/>
      <c r="AR51" s="88"/>
      <c r="AS51" s="33" t="str">
        <f>IF(COUNTIF(AS15:AS45,"ÉÉ(Z)")=0,"",COUNTIF(AS15:AS45,"ÉÉ(Z)"))</f>
        <v/>
      </c>
      <c r="AT51" s="86"/>
      <c r="AU51" s="87"/>
      <c r="AV51" s="87"/>
      <c r="AW51" s="87"/>
      <c r="AX51" s="88"/>
      <c r="AY51" s="33">
        <f>IF(COUNTIF(AY15:AY45,"ÉÉ(Z)")=0,"",COUNTIF(AY15:AY45,"ÉÉ(Z)"))</f>
        <v>1</v>
      </c>
      <c r="AZ51" s="89"/>
      <c r="BA51" s="87"/>
      <c r="BB51" s="87"/>
      <c r="BC51" s="87"/>
      <c r="BD51" s="88"/>
      <c r="BE51" s="85">
        <f t="shared" si="58"/>
        <v>1</v>
      </c>
    </row>
    <row r="52" spans="1:57" s="112" customFormat="1" ht="15.75" customHeight="1" x14ac:dyDescent="0.3">
      <c r="A52" s="165"/>
      <c r="B52" s="98"/>
      <c r="C52" s="166" t="s">
        <v>59</v>
      </c>
      <c r="D52" s="31"/>
      <c r="E52" s="32"/>
      <c r="F52" s="32"/>
      <c r="G52" s="32"/>
      <c r="H52" s="8"/>
      <c r="I52" s="33" t="str">
        <f>IF(COUNTIF(I15:I45,"GYJ")=0,"",COUNTIF(I15:I45,"GYJ"))</f>
        <v/>
      </c>
      <c r="J52" s="31"/>
      <c r="K52" s="32"/>
      <c r="L52" s="32"/>
      <c r="M52" s="32"/>
      <c r="N52" s="8"/>
      <c r="O52" s="33" t="str">
        <f>IF(COUNTIF(O15:O45,"GYJ")=0,"",COUNTIF(O15:O45,"GYJ"))</f>
        <v/>
      </c>
      <c r="P52" s="31"/>
      <c r="Q52" s="32"/>
      <c r="R52" s="32"/>
      <c r="S52" s="32"/>
      <c r="T52" s="8"/>
      <c r="U52" s="33" t="str">
        <f>IF(COUNTIF(U15:U45,"GYJ")=0,"",COUNTIF(U15:U45,"GYJ"))</f>
        <v/>
      </c>
      <c r="V52" s="31"/>
      <c r="W52" s="32"/>
      <c r="X52" s="32"/>
      <c r="Y52" s="32"/>
      <c r="Z52" s="8"/>
      <c r="AA52" s="33" t="str">
        <f>IF(COUNTIF(AA15:AA45,"GYJ")=0,"",COUNTIF(AA15:AA45,"GYJ"))</f>
        <v/>
      </c>
      <c r="AB52" s="31"/>
      <c r="AC52" s="32"/>
      <c r="AD52" s="32"/>
      <c r="AE52" s="32"/>
      <c r="AF52" s="8"/>
      <c r="AG52" s="33" t="str">
        <f>IF(COUNTIF(AG15:AG45,"GYJ")=0,"",COUNTIF(AG15:AG45,"GYJ"))</f>
        <v/>
      </c>
      <c r="AH52" s="31"/>
      <c r="AI52" s="32"/>
      <c r="AJ52" s="32"/>
      <c r="AK52" s="32"/>
      <c r="AL52" s="8"/>
      <c r="AM52" s="33" t="str">
        <f>IF(COUNTIF(AM15:AM45,"GYJ")=0,"",COUNTIF(AM15:AM45,"GYJ"))</f>
        <v/>
      </c>
      <c r="AN52" s="31"/>
      <c r="AO52" s="32"/>
      <c r="AP52" s="32"/>
      <c r="AQ52" s="32"/>
      <c r="AR52" s="8"/>
      <c r="AS52" s="33" t="str">
        <f>IF(COUNTIF(AS15:AS45,"GYJ")=0,"",COUNTIF(AS15:AS45,"GYJ"))</f>
        <v/>
      </c>
      <c r="AT52" s="31"/>
      <c r="AU52" s="32"/>
      <c r="AV52" s="32"/>
      <c r="AW52" s="32"/>
      <c r="AX52" s="8"/>
      <c r="AY52" s="33">
        <f>IF(COUNTIF(AY15:AY45,"GYJ")=0,"",COUNTIF(AY15:AY45,"GYJ"))</f>
        <v>1</v>
      </c>
      <c r="AZ52" s="34"/>
      <c r="BA52" s="32"/>
      <c r="BB52" s="32"/>
      <c r="BC52" s="32"/>
      <c r="BD52" s="8"/>
      <c r="BE52" s="85">
        <f t="shared" si="58"/>
        <v>1</v>
      </c>
    </row>
    <row r="53" spans="1:57" s="112" customFormat="1" ht="15.75" customHeight="1" x14ac:dyDescent="0.25">
      <c r="A53" s="165"/>
      <c r="B53" s="167"/>
      <c r="C53" s="166" t="s">
        <v>60</v>
      </c>
      <c r="D53" s="31"/>
      <c r="E53" s="32"/>
      <c r="F53" s="32"/>
      <c r="G53" s="32"/>
      <c r="H53" s="8"/>
      <c r="I53" s="33" t="str">
        <f>IF(COUNTIF(I15:I45,"GYJ(Z)")=0,"",COUNTIF(I15:I45,"GYJ(Z)"))</f>
        <v/>
      </c>
      <c r="J53" s="31"/>
      <c r="K53" s="32"/>
      <c r="L53" s="32"/>
      <c r="M53" s="32"/>
      <c r="N53" s="8"/>
      <c r="O53" s="33" t="str">
        <f>IF(COUNTIF(O15:O45,"GYJ(Z)")=0,"",COUNTIF(O15:O45,"GYJ(Z)"))</f>
        <v/>
      </c>
      <c r="P53" s="31"/>
      <c r="Q53" s="32"/>
      <c r="R53" s="32"/>
      <c r="S53" s="32"/>
      <c r="T53" s="8"/>
      <c r="U53" s="33" t="str">
        <f>IF(COUNTIF(U15:U45,"GYJ(Z)")=0,"",COUNTIF(U15:U45,"GYJ(Z)"))</f>
        <v/>
      </c>
      <c r="V53" s="31"/>
      <c r="W53" s="32"/>
      <c r="X53" s="32"/>
      <c r="Y53" s="32"/>
      <c r="Z53" s="8"/>
      <c r="AA53" s="33" t="str">
        <f>IF(COUNTIF(AA15:AA45,"GYJ(Z)")=0,"",COUNTIF(AA15:AA45,"GYJ(Z)"))</f>
        <v/>
      </c>
      <c r="AB53" s="31"/>
      <c r="AC53" s="32"/>
      <c r="AD53" s="32"/>
      <c r="AE53" s="32"/>
      <c r="AF53" s="8"/>
      <c r="AG53" s="33" t="str">
        <f>IF(COUNTIF(AG15:AG45,"GYJ(Z)")=0,"",COUNTIF(AG15:AG45,"GYJ(Z)"))</f>
        <v/>
      </c>
      <c r="AH53" s="31"/>
      <c r="AI53" s="32"/>
      <c r="AJ53" s="32"/>
      <c r="AK53" s="32"/>
      <c r="AL53" s="8"/>
      <c r="AM53" s="33" t="str">
        <f>IF(COUNTIF(AM15:AM45,"GYJ(Z)")=0,"",COUNTIF(AM15:AM45,"GYJ(Z)"))</f>
        <v/>
      </c>
      <c r="AN53" s="31"/>
      <c r="AO53" s="32"/>
      <c r="AP53" s="32"/>
      <c r="AQ53" s="32"/>
      <c r="AR53" s="8"/>
      <c r="AS53" s="33" t="str">
        <f>IF(COUNTIF(AS15:AS45,"GYJ(Z)")=0,"",COUNTIF(AS15:AS45,"GYJ(Z)"))</f>
        <v/>
      </c>
      <c r="AT53" s="31"/>
      <c r="AU53" s="32"/>
      <c r="AV53" s="32"/>
      <c r="AW53" s="32"/>
      <c r="AX53" s="8"/>
      <c r="AY53" s="33" t="str">
        <f>IF(COUNTIF(AY15:AY45,"GYJ(Z)")=0,"",COUNTIF(AY15:AY45,"GYJ(Z)"))</f>
        <v/>
      </c>
      <c r="AZ53" s="34"/>
      <c r="BA53" s="32"/>
      <c r="BB53" s="32"/>
      <c r="BC53" s="32"/>
      <c r="BD53" s="8"/>
      <c r="BE53" s="85" t="str">
        <f t="shared" si="58"/>
        <v/>
      </c>
    </row>
    <row r="54" spans="1:57" s="112" customFormat="1" ht="15.75" customHeight="1" x14ac:dyDescent="0.3">
      <c r="A54" s="165"/>
      <c r="B54" s="98"/>
      <c r="C54" s="30" t="s">
        <v>32</v>
      </c>
      <c r="D54" s="31"/>
      <c r="E54" s="32"/>
      <c r="F54" s="32"/>
      <c r="G54" s="32"/>
      <c r="H54" s="8"/>
      <c r="I54" s="33" t="str">
        <f>IF(COUNTIF(I15:I45,"K")=0,"",COUNTIF(I15:I45,"K"))</f>
        <v/>
      </c>
      <c r="J54" s="31"/>
      <c r="K54" s="32"/>
      <c r="L54" s="32"/>
      <c r="M54" s="32"/>
      <c r="N54" s="8"/>
      <c r="O54" s="33" t="str">
        <f>IF(COUNTIF(O15:O45,"K")=0,"",COUNTIF(O15:O45,"K"))</f>
        <v/>
      </c>
      <c r="P54" s="31"/>
      <c r="Q54" s="32"/>
      <c r="R54" s="32"/>
      <c r="S54" s="32"/>
      <c r="T54" s="8"/>
      <c r="U54" s="33" t="str">
        <f>IF(COUNTIF(U15:U45,"K")=0,"",COUNTIF(U15:U45,"K"))</f>
        <v/>
      </c>
      <c r="V54" s="31"/>
      <c r="W54" s="32"/>
      <c r="X54" s="32"/>
      <c r="Y54" s="32"/>
      <c r="Z54" s="8"/>
      <c r="AA54" s="33" t="str">
        <f>IF(COUNTIF(AA15:AA45,"K")=0,"",COUNTIF(AA15:AA45,"K"))</f>
        <v/>
      </c>
      <c r="AB54" s="31"/>
      <c r="AC54" s="32"/>
      <c r="AD54" s="32"/>
      <c r="AE54" s="32"/>
      <c r="AF54" s="8"/>
      <c r="AG54" s="33">
        <f>IF(COUNTIF(AG15:AG45,"K")=0,"",COUNTIF(AG15:AG45,"K"))</f>
        <v>2</v>
      </c>
      <c r="AH54" s="31"/>
      <c r="AI54" s="32"/>
      <c r="AJ54" s="32"/>
      <c r="AK54" s="32"/>
      <c r="AL54" s="8"/>
      <c r="AM54" s="33">
        <f>IF(COUNTIF(AM15:AM45,"K")=0,"",COUNTIF(AM15:AM45,"K"))</f>
        <v>1</v>
      </c>
      <c r="AN54" s="31"/>
      <c r="AO54" s="32"/>
      <c r="AP54" s="32"/>
      <c r="AQ54" s="32"/>
      <c r="AR54" s="8"/>
      <c r="AS54" s="33" t="str">
        <f>IF(COUNTIF(AS15:AS45,"K")=0,"",COUNTIF(AS15:AS45,"K"))</f>
        <v/>
      </c>
      <c r="AT54" s="31"/>
      <c r="AU54" s="32"/>
      <c r="AV54" s="32"/>
      <c r="AW54" s="32"/>
      <c r="AX54" s="8"/>
      <c r="AY54" s="33">
        <f>IF(COUNTIF(AY15:AY45,"K")=0,"",COUNTIF(AY15:AY45,"K"))</f>
        <v>1</v>
      </c>
      <c r="AZ54" s="34"/>
      <c r="BA54" s="32"/>
      <c r="BB54" s="32"/>
      <c r="BC54" s="32"/>
      <c r="BD54" s="8"/>
      <c r="BE54" s="85">
        <f t="shared" si="58"/>
        <v>4</v>
      </c>
    </row>
    <row r="55" spans="1:57" s="112" customFormat="1" ht="15.75" customHeight="1" x14ac:dyDescent="0.3">
      <c r="A55" s="165"/>
      <c r="B55" s="98"/>
      <c r="C55" s="30" t="s">
        <v>33</v>
      </c>
      <c r="D55" s="31"/>
      <c r="E55" s="32"/>
      <c r="F55" s="32"/>
      <c r="G55" s="32"/>
      <c r="H55" s="8"/>
      <c r="I55" s="33" t="str">
        <f>IF(COUNTIF(I15:I45,"K(Z)")=0,"",COUNTIF(I15:I45,"K(Z)"))</f>
        <v/>
      </c>
      <c r="J55" s="31"/>
      <c r="K55" s="32"/>
      <c r="L55" s="32"/>
      <c r="M55" s="32"/>
      <c r="N55" s="8"/>
      <c r="O55" s="33" t="str">
        <f>IF(COUNTIF(O15:O45,"K(Z)")=0,"",COUNTIF(O15:O45,"K(Z)"))</f>
        <v/>
      </c>
      <c r="P55" s="31"/>
      <c r="Q55" s="32"/>
      <c r="R55" s="32"/>
      <c r="S55" s="32"/>
      <c r="T55" s="8"/>
      <c r="U55" s="33" t="str">
        <f>IF(COUNTIF(U15:U45,"K(Z)")=0,"",COUNTIF(U15:U45,"K(Z)"))</f>
        <v/>
      </c>
      <c r="V55" s="31"/>
      <c r="W55" s="32"/>
      <c r="X55" s="32"/>
      <c r="Y55" s="32"/>
      <c r="Z55" s="8"/>
      <c r="AA55" s="33" t="str">
        <f>IF(COUNTIF(AA15:AA45,"K(Z)")=0,"",COUNTIF(AA15:AA45,"K(Z)"))</f>
        <v/>
      </c>
      <c r="AB55" s="31"/>
      <c r="AC55" s="32"/>
      <c r="AD55" s="32"/>
      <c r="AE55" s="32"/>
      <c r="AF55" s="8"/>
      <c r="AG55" s="33" t="str">
        <f>IF(COUNTIF(AG15:AG45,"K(Z)")=0,"",COUNTIF(AG15:AG45,"K(Z)"))</f>
        <v/>
      </c>
      <c r="AH55" s="31"/>
      <c r="AI55" s="32"/>
      <c r="AJ55" s="32"/>
      <c r="AK55" s="32"/>
      <c r="AL55" s="8"/>
      <c r="AM55" s="33">
        <f>IF(COUNTIF(AM15:AM45,"K(Z)")=0,"",COUNTIF(AM15:AM45,"K(Z)"))</f>
        <v>1</v>
      </c>
      <c r="AN55" s="31"/>
      <c r="AO55" s="32"/>
      <c r="AP55" s="32"/>
      <c r="AQ55" s="32"/>
      <c r="AR55" s="8"/>
      <c r="AS55" s="33">
        <f>IF(COUNTIF(AS15:AS45,"K(Z)")=0,"",COUNTIF(AS15:AS45,"K(Z)"))</f>
        <v>2</v>
      </c>
      <c r="AT55" s="31"/>
      <c r="AU55" s="32"/>
      <c r="AV55" s="32"/>
      <c r="AW55" s="32"/>
      <c r="AX55" s="8"/>
      <c r="AY55" s="33">
        <f>IF(COUNTIF(AY15:AY45,"K(Z)")=0,"",COUNTIF(AY15:AY45,"K(Z)"))</f>
        <v>1</v>
      </c>
      <c r="AZ55" s="34"/>
      <c r="BA55" s="32"/>
      <c r="BB55" s="32"/>
      <c r="BC55" s="32"/>
      <c r="BD55" s="8"/>
      <c r="BE55" s="85">
        <f t="shared" si="58"/>
        <v>4</v>
      </c>
    </row>
    <row r="56" spans="1:57" s="112" customFormat="1" ht="15.75" customHeight="1" x14ac:dyDescent="0.3">
      <c r="A56" s="165"/>
      <c r="B56" s="98"/>
      <c r="C56" s="166" t="s">
        <v>23</v>
      </c>
      <c r="D56" s="31"/>
      <c r="E56" s="32"/>
      <c r="F56" s="32"/>
      <c r="G56" s="32"/>
      <c r="H56" s="8"/>
      <c r="I56" s="33" t="str">
        <f>IF(COUNTIF(I15:I45,"AV")=0,"",COUNTIF(I15:I45,"AV"))</f>
        <v/>
      </c>
      <c r="J56" s="31"/>
      <c r="K56" s="32"/>
      <c r="L56" s="32"/>
      <c r="M56" s="32"/>
      <c r="N56" s="8"/>
      <c r="O56" s="33" t="str">
        <f>IF(COUNTIF(O15:O45,"AV")=0,"",COUNTIF(O15:O45,"AV"))</f>
        <v/>
      </c>
      <c r="P56" s="31"/>
      <c r="Q56" s="32"/>
      <c r="R56" s="32"/>
      <c r="S56" s="32"/>
      <c r="T56" s="8"/>
      <c r="U56" s="33" t="str">
        <f>IF(COUNTIF(U15:U45,"AV")=0,"",COUNTIF(U15:U45,"AV"))</f>
        <v/>
      </c>
      <c r="V56" s="31"/>
      <c r="W56" s="32"/>
      <c r="X56" s="32"/>
      <c r="Y56" s="32"/>
      <c r="Z56" s="8"/>
      <c r="AA56" s="33" t="str">
        <f>IF(COUNTIF(AA15:AA45,"AV")=0,"",COUNTIF(AA15:AA45,"AV"))</f>
        <v/>
      </c>
      <c r="AB56" s="31"/>
      <c r="AC56" s="32"/>
      <c r="AD56" s="32"/>
      <c r="AE56" s="32"/>
      <c r="AF56" s="8"/>
      <c r="AG56" s="33" t="str">
        <f>IF(COUNTIF(AG15:AG45,"AV")=0,"",COUNTIF(AG15:AG45,"AV"))</f>
        <v/>
      </c>
      <c r="AH56" s="31"/>
      <c r="AI56" s="32"/>
      <c r="AJ56" s="32"/>
      <c r="AK56" s="32"/>
      <c r="AL56" s="8"/>
      <c r="AM56" s="33" t="str">
        <f>IF(COUNTIF(AM15:AM45,"AV")=0,"",COUNTIF(AM15:AM45,"AV"))</f>
        <v/>
      </c>
      <c r="AN56" s="31"/>
      <c r="AO56" s="32"/>
      <c r="AP56" s="32"/>
      <c r="AQ56" s="32"/>
      <c r="AR56" s="8"/>
      <c r="AS56" s="33" t="str">
        <f>IF(COUNTIF(AS15:AS45,"AV")=0,"",COUNTIF(AS15:AS45,"AV"))</f>
        <v/>
      </c>
      <c r="AT56" s="31"/>
      <c r="AU56" s="32"/>
      <c r="AV56" s="32"/>
      <c r="AW56" s="32"/>
      <c r="AX56" s="8"/>
      <c r="AY56" s="33" t="str">
        <f>IF(COUNTIF(AY15:AY45,"AV")=0,"",COUNTIF(AY15:AY45,"AV"))</f>
        <v/>
      </c>
      <c r="AZ56" s="34"/>
      <c r="BA56" s="32"/>
      <c r="BB56" s="32"/>
      <c r="BC56" s="32"/>
      <c r="BD56" s="8"/>
      <c r="BE56" s="85" t="str">
        <f t="shared" si="58"/>
        <v/>
      </c>
    </row>
    <row r="57" spans="1:57" s="112" customFormat="1" ht="15.75" customHeight="1" x14ac:dyDescent="0.3">
      <c r="A57" s="165"/>
      <c r="B57" s="98"/>
      <c r="C57" s="166" t="s">
        <v>61</v>
      </c>
      <c r="D57" s="31"/>
      <c r="E57" s="32"/>
      <c r="F57" s="32"/>
      <c r="G57" s="32"/>
      <c r="H57" s="8"/>
      <c r="I57" s="33" t="str">
        <f>IF(COUNTIF(I15:I45,"KV")=0,"",COUNTIF(I15:I45,"KV"))</f>
        <v/>
      </c>
      <c r="J57" s="31"/>
      <c r="K57" s="32"/>
      <c r="L57" s="32"/>
      <c r="M57" s="32"/>
      <c r="N57" s="8"/>
      <c r="O57" s="33" t="str">
        <f>IF(COUNTIF(O15:O45,"KV")=0,"",COUNTIF(O15:O45,"KV"))</f>
        <v/>
      </c>
      <c r="P57" s="31"/>
      <c r="Q57" s="32"/>
      <c r="R57" s="32"/>
      <c r="S57" s="32"/>
      <c r="T57" s="8"/>
      <c r="U57" s="33" t="str">
        <f>IF(COUNTIF(U15:U45,"KV")=0,"",COUNTIF(U15:U45,"KV"))</f>
        <v/>
      </c>
      <c r="V57" s="31"/>
      <c r="W57" s="32"/>
      <c r="X57" s="32"/>
      <c r="Y57" s="32"/>
      <c r="Z57" s="8"/>
      <c r="AA57" s="33" t="str">
        <f>IF(COUNTIF(AA15:AA45,"KV")=0,"",COUNTIF(AA15:AA45,"KV"))</f>
        <v/>
      </c>
      <c r="AB57" s="31"/>
      <c r="AC57" s="32"/>
      <c r="AD57" s="32"/>
      <c r="AE57" s="32"/>
      <c r="AF57" s="8"/>
      <c r="AG57" s="33" t="str">
        <f>IF(COUNTIF(AG15:AG45,"KV")=0,"",COUNTIF(AG15:AG45,"KV"))</f>
        <v/>
      </c>
      <c r="AH57" s="31"/>
      <c r="AI57" s="32"/>
      <c r="AJ57" s="32"/>
      <c r="AK57" s="32"/>
      <c r="AL57" s="8"/>
      <c r="AM57" s="33" t="str">
        <f>IF(COUNTIF(AM15:AM45,"KV")=0,"",COUNTIF(AM15:AM45,"KV"))</f>
        <v/>
      </c>
      <c r="AN57" s="31"/>
      <c r="AO57" s="32"/>
      <c r="AP57" s="32"/>
      <c r="AQ57" s="32"/>
      <c r="AR57" s="8"/>
      <c r="AS57" s="33" t="str">
        <f>IF(COUNTIF(AS15:AS45,"KV")=0,"",COUNTIF(AS15:AS45,"KV"))</f>
        <v/>
      </c>
      <c r="AT57" s="31"/>
      <c r="AU57" s="32"/>
      <c r="AV57" s="32"/>
      <c r="AW57" s="32"/>
      <c r="AX57" s="8"/>
      <c r="AY57" s="33" t="str">
        <f>IF(COUNTIF(AY15:AY45,"KV")=0,"",COUNTIF(AY15:AY45,"KV"))</f>
        <v/>
      </c>
      <c r="AZ57" s="34"/>
      <c r="BA57" s="32"/>
      <c r="BB57" s="32"/>
      <c r="BC57" s="32"/>
      <c r="BD57" s="8"/>
      <c r="BE57" s="85" t="str">
        <f t="shared" si="58"/>
        <v/>
      </c>
    </row>
    <row r="58" spans="1:57" s="112" customFormat="1" ht="15.75" customHeight="1" x14ac:dyDescent="0.3">
      <c r="A58" s="165"/>
      <c r="B58" s="98"/>
      <c r="C58" s="166" t="s">
        <v>62</v>
      </c>
      <c r="D58" s="39"/>
      <c r="E58" s="40"/>
      <c r="F58" s="40"/>
      <c r="G58" s="40"/>
      <c r="H58" s="17"/>
      <c r="I58" s="33" t="str">
        <f>IF(COUNTIF(I15:I45,"SZG")=0,"",COUNTIF(I15:I45,"SZG"))</f>
        <v/>
      </c>
      <c r="J58" s="39"/>
      <c r="K58" s="40"/>
      <c r="L58" s="40"/>
      <c r="M58" s="40"/>
      <c r="N58" s="17"/>
      <c r="O58" s="33" t="str">
        <f>IF(COUNTIF(O15:O45,"SZG")=0,"",COUNTIF(O15:O45,"SZG"))</f>
        <v/>
      </c>
      <c r="P58" s="39"/>
      <c r="Q58" s="40"/>
      <c r="R58" s="40"/>
      <c r="S58" s="40"/>
      <c r="T58" s="17"/>
      <c r="U58" s="33" t="str">
        <f>IF(COUNTIF(U15:U45,"SZG")=0,"",COUNTIF(U15:U45,"SZG"))</f>
        <v/>
      </c>
      <c r="V58" s="39"/>
      <c r="W58" s="40"/>
      <c r="X58" s="40"/>
      <c r="Y58" s="40"/>
      <c r="Z58" s="17"/>
      <c r="AA58" s="33" t="str">
        <f>IF(COUNTIF(AA15:AA45,"SZG")=0,"",COUNTIF(AA15:AA45,"SZG"))</f>
        <v/>
      </c>
      <c r="AB58" s="39"/>
      <c r="AC58" s="40"/>
      <c r="AD58" s="40"/>
      <c r="AE58" s="40"/>
      <c r="AF58" s="17"/>
      <c r="AG58" s="33" t="str">
        <f>IF(COUNTIF(AG15:AG45,"SZG")=0,"",COUNTIF(AG15:AG45,"SZG"))</f>
        <v/>
      </c>
      <c r="AH58" s="39"/>
      <c r="AI58" s="40"/>
      <c r="AJ58" s="40"/>
      <c r="AK58" s="40"/>
      <c r="AL58" s="17"/>
      <c r="AM58" s="33" t="str">
        <f>IF(COUNTIF(AM15:AM45,"SZG")=0,"",COUNTIF(AM15:AM45,"SZG"))</f>
        <v/>
      </c>
      <c r="AN58" s="39"/>
      <c r="AO58" s="40"/>
      <c r="AP58" s="40"/>
      <c r="AQ58" s="40"/>
      <c r="AR58" s="17"/>
      <c r="AS58" s="33" t="str">
        <f>IF(COUNTIF(AS15:AS45,"SZG")=0,"",COUNTIF(AS15:AS45,"SZG"))</f>
        <v/>
      </c>
      <c r="AT58" s="39"/>
      <c r="AU58" s="40"/>
      <c r="AV58" s="40"/>
      <c r="AW58" s="40"/>
      <c r="AX58" s="17"/>
      <c r="AY58" s="33" t="str">
        <f>IF(COUNTIF(AY15:AY45,"SZG")=0,"",COUNTIF(AY15:AY45,"SZG"))</f>
        <v/>
      </c>
      <c r="AZ58" s="34"/>
      <c r="BA58" s="32"/>
      <c r="BB58" s="32"/>
      <c r="BC58" s="32"/>
      <c r="BD58" s="8"/>
      <c r="BE58" s="85" t="str">
        <f t="shared" si="58"/>
        <v/>
      </c>
    </row>
    <row r="59" spans="1:57" s="112" customFormat="1" ht="15.75" customHeight="1" x14ac:dyDescent="0.3">
      <c r="A59" s="165"/>
      <c r="B59" s="98"/>
      <c r="C59" s="166" t="s">
        <v>63</v>
      </c>
      <c r="D59" s="39"/>
      <c r="E59" s="40"/>
      <c r="F59" s="40"/>
      <c r="G59" s="40"/>
      <c r="H59" s="17"/>
      <c r="I59" s="33" t="str">
        <f>IF(COUNTIF(I15:I45,"ZV")=0,"",COUNTIF(I15:I45,"ZV"))</f>
        <v/>
      </c>
      <c r="J59" s="39"/>
      <c r="K59" s="40"/>
      <c r="L59" s="40"/>
      <c r="M59" s="40"/>
      <c r="N59" s="17"/>
      <c r="O59" s="33" t="str">
        <f>IF(COUNTIF(O15:O45,"ZV")=0,"",COUNTIF(O15:O45,"ZV"))</f>
        <v/>
      </c>
      <c r="P59" s="39"/>
      <c r="Q59" s="40"/>
      <c r="R59" s="40"/>
      <c r="S59" s="40"/>
      <c r="T59" s="17"/>
      <c r="U59" s="33" t="str">
        <f>IF(COUNTIF(U15:U45,"ZV")=0,"",COUNTIF(U15:U45,"ZV"))</f>
        <v/>
      </c>
      <c r="V59" s="39"/>
      <c r="W59" s="40"/>
      <c r="X59" s="40"/>
      <c r="Y59" s="40"/>
      <c r="Z59" s="17"/>
      <c r="AA59" s="33" t="str">
        <f>IF(COUNTIF(AA15:AA45,"ZV")=0,"",COUNTIF(AA15:AA45,"ZV"))</f>
        <v/>
      </c>
      <c r="AB59" s="39"/>
      <c r="AC59" s="40"/>
      <c r="AD59" s="40"/>
      <c r="AE59" s="40"/>
      <c r="AF59" s="17"/>
      <c r="AG59" s="33" t="str">
        <f>IF(COUNTIF(AG15:AG45,"ZV")=0,"",COUNTIF(AG15:AG45,"ZV"))</f>
        <v/>
      </c>
      <c r="AH59" s="39"/>
      <c r="AI59" s="40"/>
      <c r="AJ59" s="40"/>
      <c r="AK59" s="40"/>
      <c r="AL59" s="17"/>
      <c r="AM59" s="33" t="str">
        <f>IF(COUNTIF(AM15:AM45,"ZV")=0,"",COUNTIF(AM15:AM45,"ZV"))</f>
        <v/>
      </c>
      <c r="AN59" s="39"/>
      <c r="AO59" s="40"/>
      <c r="AP59" s="40"/>
      <c r="AQ59" s="40"/>
      <c r="AR59" s="17"/>
      <c r="AS59" s="33" t="str">
        <f>IF(COUNTIF(AS15:AS45,"ZV")=0,"",COUNTIF(AS15:AS45,"ZV"))</f>
        <v/>
      </c>
      <c r="AT59" s="39"/>
      <c r="AU59" s="40"/>
      <c r="AV59" s="40"/>
      <c r="AW59" s="40"/>
      <c r="AX59" s="17"/>
      <c r="AY59" s="33" t="str">
        <f>IF(COUNTIF(AY15:AY45,"ZV")=0,"",COUNTIF(AY15:AY45,"ZV"))</f>
        <v/>
      </c>
      <c r="AZ59" s="34"/>
      <c r="BA59" s="32"/>
      <c r="BB59" s="32"/>
      <c r="BC59" s="32"/>
      <c r="BD59" s="8"/>
      <c r="BE59" s="85" t="str">
        <f t="shared" si="58"/>
        <v/>
      </c>
    </row>
    <row r="60" spans="1:57" s="112" customFormat="1" ht="15.75" customHeight="1" thickBot="1" x14ac:dyDescent="0.35">
      <c r="A60" s="41"/>
      <c r="B60" s="27"/>
      <c r="C60" s="28" t="s">
        <v>24</v>
      </c>
      <c r="D60" s="42"/>
      <c r="E60" s="43"/>
      <c r="F60" s="43"/>
      <c r="G60" s="43"/>
      <c r="H60" s="44"/>
      <c r="I60" s="45" t="str">
        <f>IF(SUM(I48:I59)=0,"",SUM(I48:I59))</f>
        <v/>
      </c>
      <c r="J60" s="42"/>
      <c r="K60" s="43"/>
      <c r="L60" s="43"/>
      <c r="M60" s="43"/>
      <c r="N60" s="44"/>
      <c r="O60" s="45" t="str">
        <f>IF(SUM(O48:O59)=0,"",SUM(O48:O59))</f>
        <v/>
      </c>
      <c r="P60" s="42"/>
      <c r="Q60" s="43"/>
      <c r="R60" s="43"/>
      <c r="S60" s="43"/>
      <c r="T60" s="44"/>
      <c r="U60" s="45" t="str">
        <f>IF(SUM(U48:U59)=0,"",SUM(U48:U59))</f>
        <v/>
      </c>
      <c r="V60" s="42"/>
      <c r="W60" s="43"/>
      <c r="X60" s="43"/>
      <c r="Y60" s="43"/>
      <c r="Z60" s="44"/>
      <c r="AA60" s="45" t="str">
        <f>IF(SUM(AA48:AA59)=0,"",SUM(AA48:AA59))</f>
        <v/>
      </c>
      <c r="AB60" s="42"/>
      <c r="AC60" s="43"/>
      <c r="AD60" s="43"/>
      <c r="AE60" s="43"/>
      <c r="AF60" s="44"/>
      <c r="AG60" s="45">
        <f>IF(SUM(AG48:AG59)=0,"",SUM(AG48:AG59))</f>
        <v>6</v>
      </c>
      <c r="AH60" s="42"/>
      <c r="AI60" s="43"/>
      <c r="AJ60" s="43"/>
      <c r="AK60" s="43"/>
      <c r="AL60" s="44"/>
      <c r="AM60" s="45">
        <f>IF(SUM(AM48:AM59)=0,"",SUM(AM48:AM59))</f>
        <v>5</v>
      </c>
      <c r="AN60" s="42"/>
      <c r="AO60" s="43"/>
      <c r="AP60" s="43"/>
      <c r="AQ60" s="43"/>
      <c r="AR60" s="44"/>
      <c r="AS60" s="45">
        <f>IF(SUM(AS48:AS59)=0,"",SUM(AS48:AS59))</f>
        <v>5</v>
      </c>
      <c r="AT60" s="42"/>
      <c r="AU60" s="43"/>
      <c r="AV60" s="43"/>
      <c r="AW60" s="43"/>
      <c r="AX60" s="44"/>
      <c r="AY60" s="45">
        <f>IF(SUM(AY48:AY59)=0,"",SUM(AY48:AY59))</f>
        <v>5</v>
      </c>
      <c r="AZ60" s="46"/>
      <c r="BA60" s="43"/>
      <c r="BB60" s="43"/>
      <c r="BC60" s="43"/>
      <c r="BD60" s="44"/>
      <c r="BE60" s="85">
        <f t="shared" si="58"/>
        <v>21</v>
      </c>
    </row>
    <row r="61" spans="1:57" s="112" customFormat="1" ht="15.75" customHeight="1" thickTop="1" x14ac:dyDescent="0.25">
      <c r="A61" s="168"/>
      <c r="B61" s="169"/>
      <c r="C61" s="169"/>
    </row>
    <row r="62" spans="1:57" s="112" customFormat="1" ht="15.75" customHeight="1" x14ac:dyDescent="0.25">
      <c r="A62" s="168"/>
      <c r="B62" s="169"/>
      <c r="C62" s="169"/>
    </row>
    <row r="63" spans="1:57" s="112" customFormat="1" ht="15.75" customHeight="1" x14ac:dyDescent="0.25">
      <c r="A63" s="168"/>
      <c r="B63" s="169"/>
      <c r="C63" s="169"/>
    </row>
    <row r="64" spans="1:57" s="112" customFormat="1" ht="15.75" customHeight="1" x14ac:dyDescent="0.25">
      <c r="A64" s="168"/>
      <c r="B64" s="169"/>
      <c r="C64" s="169"/>
    </row>
    <row r="65" spans="1:3" s="112" customFormat="1" ht="15.75" customHeight="1" x14ac:dyDescent="0.25">
      <c r="A65" s="168"/>
      <c r="B65" s="169"/>
      <c r="C65" s="169"/>
    </row>
    <row r="66" spans="1:3" s="112" customFormat="1" ht="15.75" customHeight="1" x14ac:dyDescent="0.25">
      <c r="A66" s="168"/>
      <c r="B66" s="169"/>
      <c r="C66" s="169"/>
    </row>
    <row r="67" spans="1:3" s="112" customFormat="1" ht="15.75" customHeight="1" x14ac:dyDescent="0.25">
      <c r="A67" s="168"/>
      <c r="B67" s="169"/>
      <c r="C67" s="169"/>
    </row>
    <row r="68" spans="1:3" s="112" customFormat="1" ht="15.75" customHeight="1" x14ac:dyDescent="0.25">
      <c r="A68" s="168"/>
      <c r="B68" s="169"/>
      <c r="C68" s="169"/>
    </row>
    <row r="69" spans="1:3" s="112" customFormat="1" ht="15.75" customHeight="1" x14ac:dyDescent="0.25">
      <c r="A69" s="168"/>
      <c r="B69" s="169"/>
      <c r="C69" s="169"/>
    </row>
    <row r="70" spans="1:3" s="112" customFormat="1" ht="15.75" customHeight="1" x14ac:dyDescent="0.25">
      <c r="A70" s="168"/>
      <c r="B70" s="169"/>
      <c r="C70" s="169"/>
    </row>
    <row r="71" spans="1:3" s="112" customFormat="1" ht="15.75" customHeight="1" x14ac:dyDescent="0.25">
      <c r="A71" s="168"/>
      <c r="B71" s="169"/>
      <c r="C71" s="169"/>
    </row>
    <row r="72" spans="1:3" s="112" customFormat="1" ht="15.75" customHeight="1" x14ac:dyDescent="0.25">
      <c r="A72" s="168"/>
      <c r="B72" s="169"/>
      <c r="C72" s="169"/>
    </row>
    <row r="73" spans="1:3" s="112" customFormat="1" ht="15.75" customHeight="1" x14ac:dyDescent="0.25">
      <c r="A73" s="168"/>
      <c r="B73" s="169"/>
      <c r="C73" s="169"/>
    </row>
    <row r="74" spans="1:3" s="112" customFormat="1" ht="15.75" customHeight="1" x14ac:dyDescent="0.25">
      <c r="A74" s="168"/>
      <c r="B74" s="169"/>
      <c r="C74" s="169"/>
    </row>
    <row r="75" spans="1:3" s="112" customFormat="1" ht="15.75" customHeight="1" x14ac:dyDescent="0.25">
      <c r="A75" s="168"/>
      <c r="B75" s="169"/>
      <c r="C75" s="169"/>
    </row>
    <row r="76" spans="1:3" s="112" customFormat="1" ht="15.75" customHeight="1" x14ac:dyDescent="0.25">
      <c r="A76" s="168"/>
      <c r="B76" s="169"/>
      <c r="C76" s="169"/>
    </row>
    <row r="77" spans="1:3" s="112" customFormat="1" ht="15.75" customHeight="1" x14ac:dyDescent="0.25">
      <c r="A77" s="168"/>
      <c r="B77" s="169"/>
      <c r="C77" s="169"/>
    </row>
    <row r="78" spans="1:3" s="112" customFormat="1" ht="15.75" customHeight="1" x14ac:dyDescent="0.25">
      <c r="A78" s="168"/>
      <c r="B78" s="169"/>
      <c r="C78" s="169"/>
    </row>
    <row r="79" spans="1:3" s="112" customFormat="1" ht="15.75" customHeight="1" x14ac:dyDescent="0.25">
      <c r="A79" s="168"/>
      <c r="B79" s="169"/>
      <c r="C79" s="169"/>
    </row>
    <row r="80" spans="1:3" s="112" customFormat="1" ht="15.75" customHeight="1" x14ac:dyDescent="0.25">
      <c r="A80" s="168"/>
      <c r="B80" s="169"/>
      <c r="C80" s="169"/>
    </row>
    <row r="81" spans="1:3" s="112" customFormat="1" ht="15.75" customHeight="1" x14ac:dyDescent="0.25">
      <c r="A81" s="168"/>
      <c r="B81" s="169"/>
      <c r="C81" s="169"/>
    </row>
    <row r="82" spans="1:3" s="112" customFormat="1" ht="15.75" customHeight="1" x14ac:dyDescent="0.25">
      <c r="A82" s="168"/>
      <c r="B82" s="169"/>
      <c r="C82" s="169"/>
    </row>
    <row r="83" spans="1:3" s="112" customFormat="1" ht="15.75" customHeight="1" x14ac:dyDescent="0.25">
      <c r="A83" s="168"/>
      <c r="B83" s="169"/>
      <c r="C83" s="169"/>
    </row>
    <row r="84" spans="1:3" s="112" customFormat="1" ht="15.75" customHeight="1" x14ac:dyDescent="0.25">
      <c r="A84" s="168"/>
      <c r="B84" s="169"/>
      <c r="C84" s="169"/>
    </row>
    <row r="85" spans="1:3" s="112" customFormat="1" ht="15.75" customHeight="1" x14ac:dyDescent="0.25">
      <c r="A85" s="168"/>
      <c r="B85" s="169"/>
      <c r="C85" s="169"/>
    </row>
    <row r="86" spans="1:3" s="112" customFormat="1" ht="15.75" customHeight="1" x14ac:dyDescent="0.25">
      <c r="A86" s="168"/>
      <c r="B86" s="169"/>
      <c r="C86" s="169"/>
    </row>
    <row r="87" spans="1:3" s="112" customFormat="1" ht="15.75" customHeight="1" x14ac:dyDescent="0.25">
      <c r="A87" s="168"/>
      <c r="B87" s="169"/>
      <c r="C87" s="169"/>
    </row>
    <row r="88" spans="1:3" s="112" customFormat="1" ht="15.75" customHeight="1" x14ac:dyDescent="0.25">
      <c r="A88" s="168"/>
      <c r="B88" s="169"/>
      <c r="C88" s="169"/>
    </row>
    <row r="89" spans="1:3" s="112" customFormat="1" ht="15.75" customHeight="1" x14ac:dyDescent="0.25">
      <c r="A89" s="168"/>
      <c r="B89" s="169"/>
      <c r="C89" s="169"/>
    </row>
    <row r="90" spans="1:3" s="112" customFormat="1" ht="15.75" customHeight="1" x14ac:dyDescent="0.25">
      <c r="A90" s="168"/>
      <c r="B90" s="169"/>
      <c r="C90" s="169"/>
    </row>
    <row r="91" spans="1:3" s="112" customFormat="1" ht="15.75" customHeight="1" x14ac:dyDescent="0.25">
      <c r="A91" s="168"/>
      <c r="B91" s="169"/>
      <c r="C91" s="169"/>
    </row>
    <row r="92" spans="1:3" s="112" customFormat="1" ht="15.75" customHeight="1" x14ac:dyDescent="0.25">
      <c r="A92" s="168"/>
      <c r="B92" s="169"/>
      <c r="C92" s="169"/>
    </row>
    <row r="93" spans="1:3" s="112" customFormat="1" ht="15.75" customHeight="1" x14ac:dyDescent="0.25">
      <c r="A93" s="168"/>
      <c r="B93" s="169"/>
      <c r="C93" s="169"/>
    </row>
    <row r="94" spans="1:3" s="112" customFormat="1" ht="15.75" customHeight="1" x14ac:dyDescent="0.25">
      <c r="A94" s="168"/>
      <c r="B94" s="169"/>
      <c r="C94" s="169"/>
    </row>
    <row r="95" spans="1:3" s="112" customFormat="1" ht="15.75" customHeight="1" x14ac:dyDescent="0.25">
      <c r="A95" s="168"/>
      <c r="B95" s="169"/>
      <c r="C95" s="169"/>
    </row>
    <row r="96" spans="1:3" s="112" customFormat="1" ht="15.75" customHeight="1" x14ac:dyDescent="0.25">
      <c r="A96" s="168"/>
      <c r="B96" s="169"/>
      <c r="C96" s="169"/>
    </row>
    <row r="97" spans="1:3" s="112" customFormat="1" ht="15.75" customHeight="1" x14ac:dyDescent="0.25">
      <c r="A97" s="168"/>
      <c r="B97" s="169"/>
      <c r="C97" s="169"/>
    </row>
    <row r="98" spans="1:3" s="112" customFormat="1" ht="15.75" customHeight="1" x14ac:dyDescent="0.25">
      <c r="A98" s="168"/>
      <c r="B98" s="169"/>
      <c r="C98" s="169"/>
    </row>
    <row r="99" spans="1:3" s="112" customFormat="1" ht="15.75" customHeight="1" x14ac:dyDescent="0.25">
      <c r="A99" s="168"/>
      <c r="B99" s="169"/>
      <c r="C99" s="169"/>
    </row>
    <row r="100" spans="1:3" s="112" customFormat="1" ht="15.75" customHeight="1" x14ac:dyDescent="0.25">
      <c r="A100" s="168"/>
      <c r="B100" s="169"/>
      <c r="C100" s="169"/>
    </row>
    <row r="101" spans="1:3" s="112" customFormat="1" ht="15.75" customHeight="1" x14ac:dyDescent="0.25">
      <c r="A101" s="168"/>
      <c r="B101" s="169"/>
      <c r="C101" s="169"/>
    </row>
    <row r="102" spans="1:3" s="112" customFormat="1" ht="15.75" customHeight="1" x14ac:dyDescent="0.25">
      <c r="A102" s="168"/>
      <c r="B102" s="169"/>
      <c r="C102" s="169"/>
    </row>
    <row r="103" spans="1:3" s="112" customFormat="1" ht="15.75" customHeight="1" x14ac:dyDescent="0.25">
      <c r="A103" s="168"/>
      <c r="B103" s="169"/>
      <c r="C103" s="169"/>
    </row>
    <row r="104" spans="1:3" s="112" customFormat="1" ht="15.75" customHeight="1" x14ac:dyDescent="0.25">
      <c r="A104" s="168"/>
      <c r="B104" s="169"/>
      <c r="C104" s="169"/>
    </row>
    <row r="105" spans="1:3" s="112" customFormat="1" ht="15.75" customHeight="1" x14ac:dyDescent="0.25">
      <c r="A105" s="168"/>
      <c r="B105" s="169"/>
      <c r="C105" s="169"/>
    </row>
    <row r="106" spans="1:3" s="112" customFormat="1" ht="15.75" customHeight="1" x14ac:dyDescent="0.25">
      <c r="A106" s="168"/>
      <c r="B106" s="169"/>
      <c r="C106" s="169"/>
    </row>
    <row r="107" spans="1:3" s="112" customFormat="1" ht="15.75" customHeight="1" x14ac:dyDescent="0.25">
      <c r="A107" s="168"/>
      <c r="B107" s="169"/>
      <c r="C107" s="169"/>
    </row>
    <row r="108" spans="1:3" s="112" customFormat="1" ht="15.75" customHeight="1" x14ac:dyDescent="0.25">
      <c r="A108" s="168"/>
      <c r="B108" s="169"/>
      <c r="C108" s="169"/>
    </row>
    <row r="109" spans="1:3" s="112" customFormat="1" ht="15.75" customHeight="1" x14ac:dyDescent="0.25">
      <c r="A109" s="168"/>
      <c r="B109" s="169"/>
      <c r="C109" s="169"/>
    </row>
    <row r="110" spans="1:3" s="112" customFormat="1" ht="15.75" customHeight="1" x14ac:dyDescent="0.25">
      <c r="A110" s="168"/>
      <c r="B110" s="169"/>
      <c r="C110" s="169"/>
    </row>
    <row r="111" spans="1:3" s="112" customFormat="1" ht="15.75" customHeight="1" x14ac:dyDescent="0.25">
      <c r="A111" s="168"/>
      <c r="B111" s="169"/>
      <c r="C111" s="169"/>
    </row>
    <row r="112" spans="1:3" s="112" customFormat="1" ht="15.75" customHeight="1" x14ac:dyDescent="0.25">
      <c r="A112" s="168"/>
      <c r="B112" s="169"/>
      <c r="C112" s="169"/>
    </row>
    <row r="113" spans="1:3" s="112" customFormat="1" ht="15.75" customHeight="1" x14ac:dyDescent="0.25">
      <c r="A113" s="168"/>
      <c r="B113" s="169"/>
      <c r="C113" s="169"/>
    </row>
    <row r="114" spans="1:3" s="112" customFormat="1" ht="15.75" customHeight="1" x14ac:dyDescent="0.25">
      <c r="A114" s="168"/>
      <c r="B114" s="169"/>
      <c r="C114" s="169"/>
    </row>
    <row r="115" spans="1:3" s="112" customFormat="1" ht="15.75" customHeight="1" x14ac:dyDescent="0.25">
      <c r="A115" s="168"/>
      <c r="B115" s="169"/>
      <c r="C115" s="169"/>
    </row>
    <row r="116" spans="1:3" s="112" customFormat="1" ht="15.75" customHeight="1" x14ac:dyDescent="0.25">
      <c r="A116" s="168"/>
      <c r="B116" s="169"/>
      <c r="C116" s="169"/>
    </row>
    <row r="117" spans="1:3" s="112" customFormat="1" ht="15.75" customHeight="1" x14ac:dyDescent="0.25">
      <c r="A117" s="168"/>
      <c r="B117" s="169"/>
      <c r="C117" s="169"/>
    </row>
    <row r="118" spans="1:3" s="112" customFormat="1" ht="15.75" customHeight="1" x14ac:dyDescent="0.25">
      <c r="A118" s="168"/>
      <c r="B118" s="169"/>
      <c r="C118" s="169"/>
    </row>
    <row r="119" spans="1:3" s="112" customFormat="1" ht="15.75" customHeight="1" x14ac:dyDescent="0.25">
      <c r="A119" s="168"/>
      <c r="B119" s="169"/>
      <c r="C119" s="169"/>
    </row>
    <row r="120" spans="1:3" s="112" customFormat="1" ht="15.75" customHeight="1" x14ac:dyDescent="0.25">
      <c r="A120" s="168"/>
      <c r="B120" s="169"/>
      <c r="C120" s="169"/>
    </row>
    <row r="121" spans="1:3" s="112" customFormat="1" ht="15.75" customHeight="1" x14ac:dyDescent="0.25">
      <c r="A121" s="168"/>
      <c r="B121" s="169"/>
      <c r="C121" s="169"/>
    </row>
    <row r="122" spans="1:3" s="112" customFormat="1" ht="15.75" customHeight="1" x14ac:dyDescent="0.25">
      <c r="A122" s="168"/>
      <c r="B122" s="169"/>
      <c r="C122" s="169"/>
    </row>
    <row r="123" spans="1:3" s="112" customFormat="1" ht="15.75" customHeight="1" x14ac:dyDescent="0.25">
      <c r="A123" s="168"/>
      <c r="B123" s="169"/>
      <c r="C123" s="169"/>
    </row>
    <row r="124" spans="1:3" s="112" customFormat="1" ht="15.75" customHeight="1" x14ac:dyDescent="0.25">
      <c r="A124" s="168"/>
      <c r="B124" s="169"/>
      <c r="C124" s="169"/>
    </row>
    <row r="125" spans="1:3" s="112" customFormat="1" ht="15.75" customHeight="1" x14ac:dyDescent="0.25">
      <c r="A125" s="168"/>
      <c r="B125" s="169"/>
      <c r="C125" s="169"/>
    </row>
    <row r="126" spans="1:3" s="112" customFormat="1" ht="15.75" customHeight="1" x14ac:dyDescent="0.25">
      <c r="A126" s="168"/>
      <c r="B126" s="110"/>
      <c r="C126" s="110"/>
    </row>
    <row r="127" spans="1:3" s="112" customFormat="1" ht="15.75" customHeight="1" x14ac:dyDescent="0.25">
      <c r="A127" s="168"/>
      <c r="B127" s="110"/>
      <c r="C127" s="110"/>
    </row>
    <row r="128" spans="1:3" s="112" customFormat="1" ht="15.75" customHeight="1" x14ac:dyDescent="0.25">
      <c r="A128" s="168"/>
      <c r="B128" s="110"/>
      <c r="C128" s="110"/>
    </row>
    <row r="129" spans="1:57" s="112" customFormat="1" ht="15.75" customHeight="1" x14ac:dyDescent="0.25">
      <c r="A129" s="168"/>
      <c r="B129" s="110"/>
      <c r="C129" s="110"/>
    </row>
    <row r="130" spans="1:57" s="112" customFormat="1" ht="15.75" customHeight="1" x14ac:dyDescent="0.25">
      <c r="A130" s="168"/>
      <c r="B130" s="110"/>
      <c r="C130" s="110"/>
    </row>
    <row r="131" spans="1:57" s="112" customFormat="1" ht="15.75" customHeight="1" x14ac:dyDescent="0.25">
      <c r="A131" s="168"/>
      <c r="B131" s="110"/>
      <c r="C131" s="110"/>
    </row>
    <row r="132" spans="1:57" s="112" customFormat="1" ht="15.75" customHeight="1" x14ac:dyDescent="0.25">
      <c r="A132" s="168"/>
      <c r="B132" s="110"/>
      <c r="C132" s="110"/>
    </row>
    <row r="133" spans="1:57" ht="15.75" customHeight="1" x14ac:dyDescent="0.25">
      <c r="A133" s="168"/>
      <c r="B133" s="110"/>
      <c r="C133" s="110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</row>
    <row r="134" spans="1:57" ht="15.75" customHeight="1" x14ac:dyDescent="0.25">
      <c r="A134" s="168"/>
      <c r="B134" s="110"/>
      <c r="C134" s="110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2"/>
      <c r="AT134" s="112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</row>
    <row r="135" spans="1:57" ht="15.75" customHeight="1" x14ac:dyDescent="0.25">
      <c r="A135" s="170"/>
      <c r="B135" s="108"/>
      <c r="C135" s="108"/>
    </row>
    <row r="136" spans="1:57" ht="15.75" customHeight="1" x14ac:dyDescent="0.25">
      <c r="A136" s="170"/>
      <c r="B136" s="108"/>
      <c r="C136" s="108"/>
    </row>
    <row r="137" spans="1:57" ht="15.75" customHeight="1" x14ac:dyDescent="0.25">
      <c r="A137" s="170"/>
      <c r="B137" s="108"/>
      <c r="C137" s="108"/>
    </row>
    <row r="138" spans="1:57" ht="15.75" customHeight="1" x14ac:dyDescent="0.25">
      <c r="A138" s="170"/>
      <c r="B138" s="108"/>
      <c r="C138" s="108"/>
    </row>
    <row r="139" spans="1:57" ht="15.75" customHeight="1" x14ac:dyDescent="0.25">
      <c r="A139" s="170"/>
      <c r="B139" s="108"/>
      <c r="C139" s="108"/>
    </row>
    <row r="140" spans="1:57" ht="15.75" customHeight="1" x14ac:dyDescent="0.25">
      <c r="A140" s="170"/>
      <c r="B140" s="108"/>
      <c r="C140" s="108"/>
    </row>
    <row r="141" spans="1:57" ht="15.75" customHeight="1" x14ac:dyDescent="0.25">
      <c r="A141" s="170"/>
      <c r="B141" s="108"/>
      <c r="C141" s="108"/>
    </row>
    <row r="142" spans="1:57" ht="15.75" customHeight="1" x14ac:dyDescent="0.25">
      <c r="A142" s="170"/>
      <c r="B142" s="108"/>
      <c r="C142" s="108"/>
    </row>
    <row r="143" spans="1:57" ht="15.75" customHeight="1" x14ac:dyDescent="0.25">
      <c r="A143" s="170"/>
      <c r="B143" s="108"/>
      <c r="C143" s="108"/>
    </row>
    <row r="144" spans="1:57" ht="15.75" customHeight="1" x14ac:dyDescent="0.25">
      <c r="A144" s="170"/>
      <c r="B144" s="108"/>
      <c r="C144" s="108"/>
    </row>
    <row r="145" spans="1:3" ht="15.75" customHeight="1" x14ac:dyDescent="0.25">
      <c r="A145" s="170"/>
      <c r="B145" s="108"/>
      <c r="C145" s="108"/>
    </row>
    <row r="146" spans="1:3" ht="15.75" customHeight="1" x14ac:dyDescent="0.25">
      <c r="A146" s="170"/>
      <c r="B146" s="108"/>
      <c r="C146" s="108"/>
    </row>
    <row r="147" spans="1:3" ht="15.75" customHeight="1" x14ac:dyDescent="0.25">
      <c r="A147" s="170"/>
      <c r="B147" s="108"/>
      <c r="C147" s="108"/>
    </row>
    <row r="148" spans="1:3" ht="15.75" customHeight="1" x14ac:dyDescent="0.25">
      <c r="A148" s="170"/>
      <c r="B148" s="108"/>
      <c r="C148" s="108"/>
    </row>
    <row r="149" spans="1:3" ht="15.75" customHeight="1" x14ac:dyDescent="0.25">
      <c r="A149" s="170"/>
      <c r="B149" s="108"/>
      <c r="C149" s="108"/>
    </row>
    <row r="150" spans="1:3" ht="15.75" customHeight="1" x14ac:dyDescent="0.25">
      <c r="A150" s="170"/>
      <c r="B150" s="108"/>
      <c r="C150" s="108"/>
    </row>
    <row r="151" spans="1:3" ht="15.75" customHeight="1" x14ac:dyDescent="0.25">
      <c r="A151" s="170"/>
      <c r="B151" s="108"/>
      <c r="C151" s="108"/>
    </row>
    <row r="152" spans="1:3" ht="15.75" customHeight="1" x14ac:dyDescent="0.25">
      <c r="A152" s="170"/>
      <c r="B152" s="108"/>
      <c r="C152" s="108"/>
    </row>
    <row r="153" spans="1:3" ht="15.75" customHeight="1" x14ac:dyDescent="0.25">
      <c r="A153" s="170"/>
      <c r="B153" s="108"/>
      <c r="C153" s="108"/>
    </row>
    <row r="154" spans="1:3" ht="15.75" customHeight="1" x14ac:dyDescent="0.25">
      <c r="A154" s="170"/>
      <c r="B154" s="108"/>
      <c r="C154" s="108"/>
    </row>
    <row r="155" spans="1:3" ht="15.75" customHeight="1" x14ac:dyDescent="0.25">
      <c r="A155" s="170"/>
      <c r="B155" s="108"/>
      <c r="C155" s="108"/>
    </row>
    <row r="156" spans="1:3" ht="15.75" customHeight="1" x14ac:dyDescent="0.25">
      <c r="A156" s="170"/>
      <c r="B156" s="108"/>
      <c r="C156" s="108"/>
    </row>
    <row r="157" spans="1:3" ht="15.75" customHeight="1" x14ac:dyDescent="0.25">
      <c r="A157" s="170"/>
      <c r="B157" s="108"/>
      <c r="C157" s="108"/>
    </row>
    <row r="158" spans="1:3" ht="15.75" customHeight="1" x14ac:dyDescent="0.25">
      <c r="A158" s="170"/>
      <c r="B158" s="108"/>
      <c r="C158" s="108"/>
    </row>
    <row r="159" spans="1:3" ht="15.75" customHeight="1" x14ac:dyDescent="0.25">
      <c r="A159" s="170"/>
      <c r="B159" s="108"/>
      <c r="C159" s="108"/>
    </row>
    <row r="160" spans="1:3" ht="15.75" customHeight="1" x14ac:dyDescent="0.25">
      <c r="A160" s="170"/>
      <c r="B160" s="108"/>
      <c r="C160" s="108"/>
    </row>
    <row r="161" spans="1:3" ht="15.75" customHeight="1" x14ac:dyDescent="0.25">
      <c r="A161" s="170"/>
      <c r="B161" s="108"/>
      <c r="C161" s="108"/>
    </row>
    <row r="162" spans="1:3" ht="15.75" customHeight="1" x14ac:dyDescent="0.25">
      <c r="A162" s="170"/>
      <c r="B162" s="108"/>
      <c r="C162" s="108"/>
    </row>
    <row r="163" spans="1:3" ht="15.75" customHeight="1" x14ac:dyDescent="0.25">
      <c r="A163" s="170"/>
      <c r="B163" s="108"/>
      <c r="C163" s="108"/>
    </row>
    <row r="164" spans="1:3" ht="15.75" customHeight="1" x14ac:dyDescent="0.25">
      <c r="A164" s="170"/>
      <c r="B164" s="108"/>
      <c r="C164" s="108"/>
    </row>
    <row r="165" spans="1:3" ht="15.75" customHeight="1" x14ac:dyDescent="0.25">
      <c r="A165" s="170"/>
      <c r="B165" s="108"/>
      <c r="C165" s="108"/>
    </row>
    <row r="166" spans="1:3" ht="15.75" customHeight="1" x14ac:dyDescent="0.25">
      <c r="A166" s="170"/>
      <c r="B166" s="108"/>
      <c r="C166" s="108"/>
    </row>
    <row r="167" spans="1:3" x14ac:dyDescent="0.25">
      <c r="A167" s="170"/>
      <c r="B167" s="108"/>
      <c r="C167" s="108"/>
    </row>
    <row r="168" spans="1:3" x14ac:dyDescent="0.25">
      <c r="A168" s="170"/>
      <c r="B168" s="108"/>
      <c r="C168" s="108"/>
    </row>
    <row r="169" spans="1:3" x14ac:dyDescent="0.25">
      <c r="A169" s="170"/>
      <c r="B169" s="108"/>
      <c r="C169" s="108"/>
    </row>
    <row r="170" spans="1:3" x14ac:dyDescent="0.25">
      <c r="A170" s="170"/>
      <c r="B170" s="108"/>
      <c r="C170" s="108"/>
    </row>
    <row r="171" spans="1:3" x14ac:dyDescent="0.25">
      <c r="A171" s="170"/>
      <c r="B171" s="108"/>
      <c r="C171" s="108"/>
    </row>
    <row r="172" spans="1:3" x14ac:dyDescent="0.25">
      <c r="A172" s="170"/>
      <c r="B172" s="108"/>
      <c r="C172" s="108"/>
    </row>
    <row r="173" spans="1:3" x14ac:dyDescent="0.25">
      <c r="A173" s="170"/>
      <c r="B173" s="108"/>
      <c r="C173" s="108"/>
    </row>
    <row r="174" spans="1:3" x14ac:dyDescent="0.25">
      <c r="A174" s="170"/>
      <c r="B174" s="108"/>
      <c r="C174" s="108"/>
    </row>
    <row r="175" spans="1:3" x14ac:dyDescent="0.25">
      <c r="A175" s="170"/>
      <c r="B175" s="108"/>
      <c r="C175" s="108"/>
    </row>
    <row r="176" spans="1:3" x14ac:dyDescent="0.25">
      <c r="A176" s="170"/>
      <c r="B176" s="108"/>
      <c r="C176" s="108"/>
    </row>
    <row r="177" spans="1:3" x14ac:dyDescent="0.25">
      <c r="A177" s="170"/>
      <c r="B177" s="108"/>
      <c r="C177" s="108"/>
    </row>
    <row r="178" spans="1:3" x14ac:dyDescent="0.25">
      <c r="A178" s="170"/>
      <c r="B178" s="108"/>
      <c r="C178" s="108"/>
    </row>
    <row r="179" spans="1:3" x14ac:dyDescent="0.25">
      <c r="A179" s="170"/>
      <c r="B179" s="108"/>
      <c r="C179" s="108"/>
    </row>
    <row r="180" spans="1:3" x14ac:dyDescent="0.25">
      <c r="A180" s="170"/>
      <c r="B180" s="108"/>
      <c r="C180" s="108"/>
    </row>
    <row r="181" spans="1:3" x14ac:dyDescent="0.25">
      <c r="A181" s="170"/>
      <c r="B181" s="108"/>
      <c r="C181" s="108"/>
    </row>
    <row r="182" spans="1:3" x14ac:dyDescent="0.25">
      <c r="A182" s="170"/>
      <c r="B182" s="108"/>
      <c r="C182" s="108"/>
    </row>
    <row r="183" spans="1:3" x14ac:dyDescent="0.25">
      <c r="A183" s="170"/>
      <c r="B183" s="108"/>
      <c r="C183" s="108"/>
    </row>
    <row r="184" spans="1:3" x14ac:dyDescent="0.25">
      <c r="A184" s="170"/>
      <c r="B184" s="108"/>
      <c r="C184" s="108"/>
    </row>
    <row r="185" spans="1:3" x14ac:dyDescent="0.25">
      <c r="A185" s="170"/>
      <c r="B185" s="108"/>
      <c r="C185" s="108"/>
    </row>
    <row r="186" spans="1:3" x14ac:dyDescent="0.25">
      <c r="A186" s="170"/>
      <c r="B186" s="108"/>
      <c r="C186" s="108"/>
    </row>
    <row r="187" spans="1:3" x14ac:dyDescent="0.25">
      <c r="A187" s="170"/>
      <c r="B187" s="108"/>
      <c r="C187" s="108"/>
    </row>
    <row r="188" spans="1:3" x14ac:dyDescent="0.25">
      <c r="A188" s="170"/>
      <c r="B188" s="108"/>
      <c r="C188" s="108"/>
    </row>
    <row r="189" spans="1:3" x14ac:dyDescent="0.25">
      <c r="A189" s="170"/>
      <c r="B189" s="108"/>
      <c r="C189" s="108"/>
    </row>
    <row r="190" spans="1:3" x14ac:dyDescent="0.25">
      <c r="A190" s="170"/>
      <c r="B190" s="108"/>
      <c r="C190" s="108"/>
    </row>
    <row r="191" spans="1:3" x14ac:dyDescent="0.25">
      <c r="A191" s="170"/>
      <c r="B191" s="108"/>
      <c r="C191" s="108"/>
    </row>
    <row r="192" spans="1:3" x14ac:dyDescent="0.25">
      <c r="A192" s="170"/>
      <c r="B192" s="108"/>
      <c r="C192" s="108"/>
    </row>
    <row r="193" spans="1:3" x14ac:dyDescent="0.25">
      <c r="A193" s="170"/>
      <c r="B193" s="108"/>
      <c r="C193" s="108"/>
    </row>
    <row r="194" spans="1:3" x14ac:dyDescent="0.25">
      <c r="A194" s="170"/>
      <c r="B194" s="108"/>
      <c r="C194" s="108"/>
    </row>
    <row r="195" spans="1:3" x14ac:dyDescent="0.25">
      <c r="A195" s="170"/>
      <c r="B195" s="108"/>
      <c r="C195" s="108"/>
    </row>
    <row r="196" spans="1:3" x14ac:dyDescent="0.25">
      <c r="A196" s="170"/>
      <c r="B196" s="108"/>
      <c r="C196" s="108"/>
    </row>
    <row r="197" spans="1:3" x14ac:dyDescent="0.25">
      <c r="A197" s="170"/>
      <c r="B197" s="108"/>
      <c r="C197" s="108"/>
    </row>
    <row r="198" spans="1:3" x14ac:dyDescent="0.25">
      <c r="A198" s="170"/>
      <c r="B198" s="108"/>
      <c r="C198" s="108"/>
    </row>
    <row r="199" spans="1:3" x14ac:dyDescent="0.25">
      <c r="A199" s="170"/>
      <c r="B199" s="108"/>
      <c r="C199" s="108"/>
    </row>
    <row r="200" spans="1:3" x14ac:dyDescent="0.25">
      <c r="A200" s="170"/>
      <c r="B200" s="108"/>
      <c r="C200" s="108"/>
    </row>
    <row r="201" spans="1:3" x14ac:dyDescent="0.25">
      <c r="A201" s="170"/>
      <c r="B201" s="108"/>
      <c r="C201" s="108"/>
    </row>
    <row r="202" spans="1:3" x14ac:dyDescent="0.25">
      <c r="A202" s="170"/>
      <c r="B202" s="108"/>
      <c r="C202" s="108"/>
    </row>
    <row r="203" spans="1:3" x14ac:dyDescent="0.25">
      <c r="A203" s="170"/>
      <c r="B203" s="108"/>
      <c r="C203" s="108"/>
    </row>
    <row r="204" spans="1:3" x14ac:dyDescent="0.25">
      <c r="A204" s="170"/>
      <c r="B204" s="108"/>
      <c r="C204" s="108"/>
    </row>
    <row r="205" spans="1:3" x14ac:dyDescent="0.25">
      <c r="A205" s="170"/>
      <c r="B205" s="108"/>
      <c r="C205" s="108"/>
    </row>
    <row r="206" spans="1:3" x14ac:dyDescent="0.25">
      <c r="A206" s="170"/>
      <c r="B206" s="108"/>
      <c r="C206" s="108"/>
    </row>
    <row r="207" spans="1:3" x14ac:dyDescent="0.25">
      <c r="A207" s="170"/>
      <c r="B207" s="108"/>
      <c r="C207" s="108"/>
    </row>
    <row r="208" spans="1:3" x14ac:dyDescent="0.25">
      <c r="A208" s="170"/>
      <c r="B208" s="108"/>
      <c r="C208" s="108"/>
    </row>
    <row r="209" spans="1:3" x14ac:dyDescent="0.25">
      <c r="A209" s="170"/>
      <c r="B209" s="108"/>
      <c r="C209" s="108"/>
    </row>
    <row r="210" spans="1:3" x14ac:dyDescent="0.25">
      <c r="A210" s="170"/>
      <c r="B210" s="108"/>
      <c r="C210" s="108"/>
    </row>
    <row r="211" spans="1:3" x14ac:dyDescent="0.25">
      <c r="A211" s="170"/>
      <c r="B211" s="108"/>
      <c r="C211" s="108"/>
    </row>
    <row r="212" spans="1:3" x14ac:dyDescent="0.25">
      <c r="A212" s="170"/>
      <c r="B212" s="108"/>
      <c r="C212" s="108"/>
    </row>
    <row r="213" spans="1:3" x14ac:dyDescent="0.25">
      <c r="A213" s="170"/>
      <c r="B213" s="108"/>
      <c r="C213" s="108"/>
    </row>
    <row r="214" spans="1:3" x14ac:dyDescent="0.25">
      <c r="A214" s="170"/>
      <c r="B214" s="108"/>
      <c r="C214" s="108"/>
    </row>
    <row r="215" spans="1:3" x14ac:dyDescent="0.25">
      <c r="A215" s="170"/>
      <c r="B215" s="108"/>
      <c r="C215" s="108"/>
    </row>
    <row r="216" spans="1:3" x14ac:dyDescent="0.25">
      <c r="A216" s="170"/>
      <c r="B216" s="108"/>
      <c r="C216" s="108"/>
    </row>
    <row r="217" spans="1:3" x14ac:dyDescent="0.25">
      <c r="A217" s="170"/>
      <c r="B217" s="108"/>
      <c r="C217" s="108"/>
    </row>
    <row r="218" spans="1:3" x14ac:dyDescent="0.25">
      <c r="A218" s="170"/>
      <c r="B218" s="108"/>
      <c r="C218" s="108"/>
    </row>
    <row r="219" spans="1:3" x14ac:dyDescent="0.25">
      <c r="A219" s="170"/>
      <c r="B219" s="108"/>
      <c r="C219" s="108"/>
    </row>
    <row r="220" spans="1:3" x14ac:dyDescent="0.25">
      <c r="A220" s="170"/>
      <c r="B220" s="108"/>
      <c r="C220" s="108"/>
    </row>
    <row r="221" spans="1:3" x14ac:dyDescent="0.25">
      <c r="A221" s="170"/>
      <c r="B221" s="108"/>
      <c r="C221" s="108"/>
    </row>
    <row r="222" spans="1:3" x14ac:dyDescent="0.25">
      <c r="A222" s="170"/>
      <c r="B222" s="108"/>
      <c r="C222" s="108"/>
    </row>
    <row r="223" spans="1:3" x14ac:dyDescent="0.25">
      <c r="A223" s="170"/>
      <c r="B223" s="108"/>
      <c r="C223" s="108"/>
    </row>
    <row r="224" spans="1:3" x14ac:dyDescent="0.25">
      <c r="A224" s="170"/>
      <c r="B224" s="108"/>
      <c r="C224" s="108"/>
    </row>
    <row r="225" spans="1:3" x14ac:dyDescent="0.25">
      <c r="A225" s="170"/>
      <c r="B225" s="108"/>
      <c r="C225" s="108"/>
    </row>
    <row r="226" spans="1:3" x14ac:dyDescent="0.25">
      <c r="A226" s="170"/>
      <c r="B226" s="108"/>
      <c r="C226" s="108"/>
    </row>
    <row r="227" spans="1:3" x14ac:dyDescent="0.25">
      <c r="A227" s="170"/>
      <c r="B227" s="108"/>
      <c r="C227" s="108"/>
    </row>
    <row r="228" spans="1:3" x14ac:dyDescent="0.25">
      <c r="A228" s="170"/>
      <c r="B228" s="108"/>
      <c r="C228" s="108"/>
    </row>
    <row r="229" spans="1:3" x14ac:dyDescent="0.25">
      <c r="A229" s="170"/>
      <c r="B229" s="108"/>
      <c r="C229" s="108"/>
    </row>
    <row r="230" spans="1:3" x14ac:dyDescent="0.25">
      <c r="A230" s="170"/>
      <c r="B230" s="108"/>
      <c r="C230" s="108"/>
    </row>
    <row r="231" spans="1:3" x14ac:dyDescent="0.25">
      <c r="A231" s="170"/>
      <c r="B231" s="108"/>
      <c r="C231" s="108"/>
    </row>
  </sheetData>
  <sheetProtection selectLockedCells="1"/>
  <protectedRanges>
    <protectedRange sqref="C47" name="Tartomány4"/>
    <protectedRange sqref="C59:C60" name="Tartomány4_1"/>
    <protectedRange sqref="C16" name="Tartomány3_1_1_2_2"/>
    <protectedRange sqref="C17" name="Tartomány3_1_1_2_2_1"/>
    <protectedRange sqref="C22" name="Tartomány5_6"/>
    <protectedRange sqref="C20" name="Tartomány3_1_1_2_2_2"/>
    <protectedRange sqref="C19" name="Tartomány3_1_1_2_2_3"/>
    <protectedRange sqref="C18" name="Tartomány3_1_1_2_2_4"/>
    <protectedRange sqref="C24" name="Tartomány3_1_1_2_2_8"/>
    <protectedRange sqref="C25" name="Tartomány5_6_1"/>
    <protectedRange sqref="C23" name="Tartomány5_6_2"/>
    <protectedRange sqref="C26" name="Tartomány5_6_3"/>
    <protectedRange sqref="C28" name="Tartomány3_1_1_2_2_11"/>
    <protectedRange sqref="C29" name="Tartomány5_6_4"/>
    <protectedRange sqref="C30" name="Tartomány5_6_5"/>
    <protectedRange sqref="C27 C31 C36" name="Tartomány5_6_6"/>
  </protectedRanges>
  <mergeCells count="68">
    <mergeCell ref="D39:AA39"/>
    <mergeCell ref="AB39:AY39"/>
    <mergeCell ref="D45:AA45"/>
    <mergeCell ref="AB45:AY45"/>
    <mergeCell ref="AZ45:BE45"/>
    <mergeCell ref="A46:AA46"/>
    <mergeCell ref="A47:AA47"/>
    <mergeCell ref="AZ39:BE39"/>
    <mergeCell ref="AS11:AS12"/>
    <mergeCell ref="AT11:AU11"/>
    <mergeCell ref="AV11:AW11"/>
    <mergeCell ref="AX11:AX12"/>
    <mergeCell ref="AY11:AY12"/>
    <mergeCell ref="AZ11:BA11"/>
    <mergeCell ref="BB11:BC11"/>
    <mergeCell ref="BD11:BD12"/>
    <mergeCell ref="BE11:BE12"/>
    <mergeCell ref="A9:A12"/>
    <mergeCell ref="B9:B12"/>
    <mergeCell ref="C9:C12"/>
    <mergeCell ref="D9:AA9"/>
    <mergeCell ref="BF9:BF12"/>
    <mergeCell ref="BG9:BG12"/>
    <mergeCell ref="D10:I10"/>
    <mergeCell ref="J10:O10"/>
    <mergeCell ref="P10:U10"/>
    <mergeCell ref="V10:AA10"/>
    <mergeCell ref="AB10:AG10"/>
    <mergeCell ref="AH10:AM10"/>
    <mergeCell ref="AJ11:AK11"/>
    <mergeCell ref="AL11:AL12"/>
    <mergeCell ref="AM11:AM12"/>
    <mergeCell ref="AN11:AO11"/>
    <mergeCell ref="AR11:AR12"/>
    <mergeCell ref="AA11:AA12"/>
    <mergeCell ref="AB11:AC11"/>
    <mergeCell ref="L11:M11"/>
    <mergeCell ref="N11:N12"/>
    <mergeCell ref="AH11:AI11"/>
    <mergeCell ref="X11:Y11"/>
    <mergeCell ref="AP11:AQ11"/>
    <mergeCell ref="O11:O12"/>
    <mergeCell ref="P11:Q11"/>
    <mergeCell ref="AF11:AF12"/>
    <mergeCell ref="AG11:AG12"/>
    <mergeCell ref="R11:S11"/>
    <mergeCell ref="T11:T12"/>
    <mergeCell ref="U11:U12"/>
    <mergeCell ref="V11:W11"/>
    <mergeCell ref="AD11:AE11"/>
    <mergeCell ref="Z11:Z12"/>
    <mergeCell ref="D11:E11"/>
    <mergeCell ref="F11:G11"/>
    <mergeCell ref="H11:H12"/>
    <mergeCell ref="I11:I12"/>
    <mergeCell ref="J11:K11"/>
    <mergeCell ref="A6:BE6"/>
    <mergeCell ref="A7:BE7"/>
    <mergeCell ref="A8:BE8"/>
    <mergeCell ref="AB9:AY9"/>
    <mergeCell ref="AN10:AS10"/>
    <mergeCell ref="AT10:AY10"/>
    <mergeCell ref="AZ9:BE10"/>
    <mergeCell ref="A1:BE1"/>
    <mergeCell ref="A2:BE2"/>
    <mergeCell ref="A3:BE3"/>
    <mergeCell ref="A4:BE4"/>
    <mergeCell ref="A5:BE5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G223"/>
  <sheetViews>
    <sheetView zoomScale="70" zoomScaleNormal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G55" sqref="A1:BG55"/>
    </sheetView>
  </sheetViews>
  <sheetFormatPr defaultColWidth="10.6640625" defaultRowHeight="15.75" x14ac:dyDescent="0.25"/>
  <cols>
    <col min="1" max="1" width="17.1640625" style="171" customWidth="1"/>
    <col min="2" max="2" width="7.1640625" style="109" customWidth="1"/>
    <col min="3" max="3" width="49" style="109" bestFit="1" customWidth="1"/>
    <col min="4" max="4" width="3.6640625" style="109" bestFit="1" customWidth="1"/>
    <col min="5" max="5" width="5.6640625" style="109" customWidth="1"/>
    <col min="6" max="6" width="3.6640625" style="109" bestFit="1" customWidth="1"/>
    <col min="7" max="7" width="5.6640625" style="109" customWidth="1"/>
    <col min="8" max="10" width="3.6640625" style="109" bestFit="1" customWidth="1"/>
    <col min="11" max="11" width="5.5" style="109" customWidth="1"/>
    <col min="12" max="12" width="3.6640625" style="109" bestFit="1" customWidth="1"/>
    <col min="13" max="13" width="5.33203125" style="109" customWidth="1"/>
    <col min="14" max="16" width="3.6640625" style="109" bestFit="1" customWidth="1"/>
    <col min="17" max="17" width="5.83203125" style="109" customWidth="1"/>
    <col min="18" max="18" width="3.6640625" style="109" bestFit="1" customWidth="1"/>
    <col min="19" max="19" width="5.33203125" style="109" customWidth="1"/>
    <col min="20" max="22" width="3.6640625" style="109" bestFit="1" customWidth="1"/>
    <col min="23" max="23" width="6.1640625" style="109" customWidth="1"/>
    <col min="24" max="24" width="3.6640625" style="109" bestFit="1" customWidth="1"/>
    <col min="25" max="25" width="6.83203125" style="109" customWidth="1"/>
    <col min="26" max="27" width="3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5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5.6640625" style="109" bestFit="1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5.6640625" style="109" bestFit="1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5.6640625" style="109" bestFit="1" customWidth="1"/>
    <col min="52" max="52" width="6.83203125" style="109" bestFit="1" customWidth="1"/>
    <col min="53" max="53" width="11" style="109" bestFit="1" customWidth="1"/>
    <col min="54" max="54" width="6.83203125" style="109" bestFit="1" customWidth="1"/>
    <col min="55" max="55" width="8.1640625" style="109" bestFit="1" customWidth="1"/>
    <col min="56" max="56" width="6.83203125" style="109" bestFit="1" customWidth="1"/>
    <col min="57" max="57" width="9" style="109" customWidth="1"/>
    <col min="58" max="58" width="37" style="109" customWidth="1"/>
    <col min="59" max="59" width="29.6640625" style="109" customWidth="1"/>
    <col min="60" max="16384" width="10.6640625" style="109"/>
  </cols>
  <sheetData>
    <row r="1" spans="1:59" ht="23.25" x14ac:dyDescent="0.2">
      <c r="A1" s="439" t="s">
        <v>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439"/>
      <c r="AM1" s="439"/>
      <c r="AN1" s="439"/>
      <c r="AO1" s="439"/>
      <c r="AP1" s="439"/>
      <c r="AQ1" s="439"/>
      <c r="AR1" s="439"/>
      <c r="AS1" s="439"/>
      <c r="AT1" s="439"/>
      <c r="AU1" s="439"/>
      <c r="AV1" s="439"/>
      <c r="AW1" s="439"/>
      <c r="AX1" s="439"/>
      <c r="AY1" s="439"/>
      <c r="AZ1" s="439"/>
      <c r="BA1" s="439"/>
      <c r="BB1" s="439"/>
      <c r="BC1" s="439"/>
      <c r="BD1" s="439"/>
      <c r="BE1" s="439"/>
    </row>
    <row r="2" spans="1:59" ht="23.25" x14ac:dyDescent="0.2">
      <c r="A2" s="391" t="s">
        <v>269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</row>
    <row r="3" spans="1:59" ht="23.25" x14ac:dyDescent="0.2">
      <c r="A3" s="440" t="s">
        <v>385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  <c r="AK3" s="440"/>
      <c r="AL3" s="440"/>
      <c r="AM3" s="440"/>
      <c r="AN3" s="440"/>
      <c r="AO3" s="440"/>
      <c r="AP3" s="440"/>
      <c r="AQ3" s="440"/>
      <c r="AR3" s="440"/>
      <c r="AS3" s="440"/>
      <c r="AT3" s="440"/>
      <c r="AU3" s="440"/>
      <c r="AV3" s="440"/>
      <c r="AW3" s="440"/>
      <c r="AX3" s="440"/>
      <c r="AY3" s="440"/>
      <c r="AZ3" s="440"/>
      <c r="BA3" s="440"/>
      <c r="BB3" s="440"/>
      <c r="BC3" s="440"/>
      <c r="BD3" s="440"/>
      <c r="BE3" s="440"/>
    </row>
    <row r="4" spans="1:59" s="111" customFormat="1" ht="23.25" x14ac:dyDescent="0.2">
      <c r="A4" s="391" t="s">
        <v>388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</row>
    <row r="5" spans="1:59" ht="24" thickBot="1" x14ac:dyDescent="0.25">
      <c r="A5" s="505" t="s">
        <v>238</v>
      </c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505"/>
      <c r="AC5" s="505"/>
      <c r="AD5" s="505"/>
      <c r="AE5" s="505"/>
      <c r="AF5" s="505"/>
      <c r="AG5" s="505"/>
      <c r="AH5" s="505"/>
      <c r="AI5" s="505"/>
      <c r="AJ5" s="505"/>
      <c r="AK5" s="505"/>
      <c r="AL5" s="505"/>
      <c r="AM5" s="505"/>
      <c r="AN5" s="505"/>
      <c r="AO5" s="505"/>
      <c r="AP5" s="505"/>
      <c r="AQ5" s="505"/>
      <c r="AR5" s="505"/>
      <c r="AS5" s="505"/>
      <c r="AT5" s="505"/>
      <c r="AU5" s="505"/>
      <c r="AV5" s="505"/>
      <c r="AW5" s="505"/>
      <c r="AX5" s="505"/>
      <c r="AY5" s="505"/>
      <c r="AZ5" s="505"/>
      <c r="BA5" s="505"/>
      <c r="BB5" s="505"/>
      <c r="BC5" s="505"/>
      <c r="BD5" s="505"/>
      <c r="BE5" s="505"/>
    </row>
    <row r="6" spans="1:59" ht="15.75" customHeight="1" thickTop="1" thickBot="1" x14ac:dyDescent="0.25">
      <c r="A6" s="418" t="s">
        <v>1</v>
      </c>
      <c r="B6" s="421" t="s">
        <v>2</v>
      </c>
      <c r="C6" s="478" t="s">
        <v>3</v>
      </c>
      <c r="D6" s="427" t="s">
        <v>4</v>
      </c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1"/>
      <c r="W6" s="481"/>
      <c r="X6" s="481"/>
      <c r="Y6" s="481"/>
      <c r="Z6" s="481"/>
      <c r="AA6" s="482"/>
      <c r="AB6" s="427" t="s">
        <v>4</v>
      </c>
      <c r="AC6" s="481"/>
      <c r="AD6" s="481"/>
      <c r="AE6" s="481"/>
      <c r="AF6" s="481"/>
      <c r="AG6" s="481"/>
      <c r="AH6" s="481"/>
      <c r="AI6" s="481"/>
      <c r="AJ6" s="481"/>
      <c r="AK6" s="481"/>
      <c r="AL6" s="481"/>
      <c r="AM6" s="481"/>
      <c r="AN6" s="481"/>
      <c r="AO6" s="481"/>
      <c r="AP6" s="481"/>
      <c r="AQ6" s="481"/>
      <c r="AR6" s="481"/>
      <c r="AS6" s="481"/>
      <c r="AT6" s="481"/>
      <c r="AU6" s="481"/>
      <c r="AV6" s="481"/>
      <c r="AW6" s="481"/>
      <c r="AX6" s="481"/>
      <c r="AY6" s="504"/>
      <c r="AZ6" s="441" t="s">
        <v>5</v>
      </c>
      <c r="BA6" s="495"/>
      <c r="BB6" s="495"/>
      <c r="BC6" s="495"/>
      <c r="BD6" s="495"/>
      <c r="BE6" s="496"/>
      <c r="BF6" s="485" t="s">
        <v>47</v>
      </c>
      <c r="BG6" s="471" t="s">
        <v>48</v>
      </c>
    </row>
    <row r="7" spans="1:59" ht="15.75" customHeight="1" x14ac:dyDescent="0.2">
      <c r="A7" s="419"/>
      <c r="B7" s="422"/>
      <c r="C7" s="479"/>
      <c r="D7" s="500" t="s">
        <v>6</v>
      </c>
      <c r="E7" s="501"/>
      <c r="F7" s="501"/>
      <c r="G7" s="501"/>
      <c r="H7" s="501"/>
      <c r="I7" s="502"/>
      <c r="J7" s="500" t="s">
        <v>7</v>
      </c>
      <c r="K7" s="501"/>
      <c r="L7" s="501"/>
      <c r="M7" s="501"/>
      <c r="N7" s="501"/>
      <c r="O7" s="502"/>
      <c r="P7" s="500" t="s">
        <v>8</v>
      </c>
      <c r="Q7" s="501"/>
      <c r="R7" s="501"/>
      <c r="S7" s="501"/>
      <c r="T7" s="501"/>
      <c r="U7" s="502"/>
      <c r="V7" s="500" t="s">
        <v>9</v>
      </c>
      <c r="W7" s="501"/>
      <c r="X7" s="501"/>
      <c r="Y7" s="501"/>
      <c r="Z7" s="501"/>
      <c r="AA7" s="502"/>
      <c r="AB7" s="500" t="s">
        <v>10</v>
      </c>
      <c r="AC7" s="501"/>
      <c r="AD7" s="501"/>
      <c r="AE7" s="501"/>
      <c r="AF7" s="501"/>
      <c r="AG7" s="502"/>
      <c r="AH7" s="500" t="s">
        <v>11</v>
      </c>
      <c r="AI7" s="501"/>
      <c r="AJ7" s="501"/>
      <c r="AK7" s="501"/>
      <c r="AL7" s="501"/>
      <c r="AM7" s="502"/>
      <c r="AN7" s="500" t="s">
        <v>34</v>
      </c>
      <c r="AO7" s="501"/>
      <c r="AP7" s="501"/>
      <c r="AQ7" s="501"/>
      <c r="AR7" s="501"/>
      <c r="AS7" s="502"/>
      <c r="AT7" s="500" t="s">
        <v>35</v>
      </c>
      <c r="AU7" s="501"/>
      <c r="AV7" s="501"/>
      <c r="AW7" s="501"/>
      <c r="AX7" s="501"/>
      <c r="AY7" s="503"/>
      <c r="AZ7" s="497"/>
      <c r="BA7" s="498"/>
      <c r="BB7" s="498"/>
      <c r="BC7" s="498"/>
      <c r="BD7" s="498"/>
      <c r="BE7" s="499"/>
      <c r="BF7" s="486"/>
      <c r="BG7" s="472"/>
    </row>
    <row r="8" spans="1:59" ht="12.75" x14ac:dyDescent="0.2">
      <c r="A8" s="419"/>
      <c r="B8" s="422"/>
      <c r="C8" s="479"/>
      <c r="D8" s="477" t="s">
        <v>12</v>
      </c>
      <c r="E8" s="429"/>
      <c r="F8" s="468" t="s">
        <v>13</v>
      </c>
      <c r="G8" s="429"/>
      <c r="H8" s="469" t="s">
        <v>14</v>
      </c>
      <c r="I8" s="474" t="s">
        <v>36</v>
      </c>
      <c r="J8" s="477" t="s">
        <v>12</v>
      </c>
      <c r="K8" s="429"/>
      <c r="L8" s="468" t="s">
        <v>13</v>
      </c>
      <c r="M8" s="429"/>
      <c r="N8" s="469" t="s">
        <v>14</v>
      </c>
      <c r="O8" s="474" t="s">
        <v>36</v>
      </c>
      <c r="P8" s="477" t="s">
        <v>12</v>
      </c>
      <c r="Q8" s="429"/>
      <c r="R8" s="468" t="s">
        <v>13</v>
      </c>
      <c r="S8" s="429"/>
      <c r="T8" s="469" t="s">
        <v>14</v>
      </c>
      <c r="U8" s="474" t="s">
        <v>36</v>
      </c>
      <c r="V8" s="477" t="s">
        <v>12</v>
      </c>
      <c r="W8" s="429"/>
      <c r="X8" s="468" t="s">
        <v>13</v>
      </c>
      <c r="Y8" s="429"/>
      <c r="Z8" s="469" t="s">
        <v>14</v>
      </c>
      <c r="AA8" s="491" t="s">
        <v>36</v>
      </c>
      <c r="AB8" s="476" t="s">
        <v>12</v>
      </c>
      <c r="AC8" s="429"/>
      <c r="AD8" s="468" t="s">
        <v>13</v>
      </c>
      <c r="AE8" s="429"/>
      <c r="AF8" s="469" t="s">
        <v>14</v>
      </c>
      <c r="AG8" s="474" t="s">
        <v>36</v>
      </c>
      <c r="AH8" s="477" t="s">
        <v>12</v>
      </c>
      <c r="AI8" s="429"/>
      <c r="AJ8" s="468" t="s">
        <v>13</v>
      </c>
      <c r="AK8" s="429"/>
      <c r="AL8" s="469" t="s">
        <v>14</v>
      </c>
      <c r="AM8" s="474" t="s">
        <v>36</v>
      </c>
      <c r="AN8" s="477" t="s">
        <v>12</v>
      </c>
      <c r="AO8" s="429"/>
      <c r="AP8" s="468" t="s">
        <v>13</v>
      </c>
      <c r="AQ8" s="429"/>
      <c r="AR8" s="469" t="s">
        <v>14</v>
      </c>
      <c r="AS8" s="474" t="s">
        <v>36</v>
      </c>
      <c r="AT8" s="477" t="s">
        <v>12</v>
      </c>
      <c r="AU8" s="429"/>
      <c r="AV8" s="468" t="s">
        <v>13</v>
      </c>
      <c r="AW8" s="429"/>
      <c r="AX8" s="469" t="s">
        <v>14</v>
      </c>
      <c r="AY8" s="491" t="s">
        <v>36</v>
      </c>
      <c r="AZ8" s="476" t="s">
        <v>12</v>
      </c>
      <c r="BA8" s="429"/>
      <c r="BB8" s="468" t="s">
        <v>13</v>
      </c>
      <c r="BC8" s="429"/>
      <c r="BD8" s="469" t="s">
        <v>14</v>
      </c>
      <c r="BE8" s="455" t="s">
        <v>43</v>
      </c>
      <c r="BF8" s="486"/>
      <c r="BG8" s="472"/>
    </row>
    <row r="9" spans="1:59" ht="68.25" thickBot="1" x14ac:dyDescent="0.25">
      <c r="A9" s="420"/>
      <c r="B9" s="423"/>
      <c r="C9" s="480"/>
      <c r="D9" s="113" t="s">
        <v>37</v>
      </c>
      <c r="E9" s="114" t="s">
        <v>38</v>
      </c>
      <c r="F9" s="115" t="s">
        <v>37</v>
      </c>
      <c r="G9" s="114" t="s">
        <v>38</v>
      </c>
      <c r="H9" s="470"/>
      <c r="I9" s="475"/>
      <c r="J9" s="116" t="s">
        <v>37</v>
      </c>
      <c r="K9" s="114" t="s">
        <v>38</v>
      </c>
      <c r="L9" s="115" t="s">
        <v>37</v>
      </c>
      <c r="M9" s="114" t="s">
        <v>38</v>
      </c>
      <c r="N9" s="470"/>
      <c r="O9" s="475"/>
      <c r="P9" s="113" t="s">
        <v>37</v>
      </c>
      <c r="Q9" s="114" t="s">
        <v>38</v>
      </c>
      <c r="R9" s="115" t="s">
        <v>37</v>
      </c>
      <c r="S9" s="114" t="s">
        <v>38</v>
      </c>
      <c r="T9" s="470"/>
      <c r="U9" s="475"/>
      <c r="V9" s="116" t="s">
        <v>37</v>
      </c>
      <c r="W9" s="114" t="s">
        <v>38</v>
      </c>
      <c r="X9" s="115" t="s">
        <v>37</v>
      </c>
      <c r="Y9" s="114" t="s">
        <v>38</v>
      </c>
      <c r="Z9" s="470"/>
      <c r="AA9" s="492"/>
      <c r="AB9" s="113" t="s">
        <v>37</v>
      </c>
      <c r="AC9" s="114" t="s">
        <v>38</v>
      </c>
      <c r="AD9" s="115" t="s">
        <v>37</v>
      </c>
      <c r="AE9" s="114" t="s">
        <v>38</v>
      </c>
      <c r="AF9" s="470"/>
      <c r="AG9" s="475"/>
      <c r="AH9" s="116" t="s">
        <v>37</v>
      </c>
      <c r="AI9" s="114" t="s">
        <v>38</v>
      </c>
      <c r="AJ9" s="115" t="s">
        <v>37</v>
      </c>
      <c r="AK9" s="114" t="s">
        <v>38</v>
      </c>
      <c r="AL9" s="470"/>
      <c r="AM9" s="475"/>
      <c r="AN9" s="113" t="s">
        <v>37</v>
      </c>
      <c r="AO9" s="114" t="s">
        <v>38</v>
      </c>
      <c r="AP9" s="115" t="s">
        <v>37</v>
      </c>
      <c r="AQ9" s="114" t="s">
        <v>38</v>
      </c>
      <c r="AR9" s="470"/>
      <c r="AS9" s="475"/>
      <c r="AT9" s="116" t="s">
        <v>37</v>
      </c>
      <c r="AU9" s="114" t="s">
        <v>38</v>
      </c>
      <c r="AV9" s="115" t="s">
        <v>37</v>
      </c>
      <c r="AW9" s="114" t="s">
        <v>38</v>
      </c>
      <c r="AX9" s="470"/>
      <c r="AY9" s="492"/>
      <c r="AZ9" s="116" t="s">
        <v>37</v>
      </c>
      <c r="BA9" s="114" t="s">
        <v>39</v>
      </c>
      <c r="BB9" s="115" t="s">
        <v>37</v>
      </c>
      <c r="BC9" s="114" t="s">
        <v>39</v>
      </c>
      <c r="BD9" s="470"/>
      <c r="BE9" s="456"/>
      <c r="BF9" s="487"/>
      <c r="BG9" s="473"/>
    </row>
    <row r="10" spans="1:59" s="121" customFormat="1" ht="15.75" customHeight="1" thickBot="1" x14ac:dyDescent="0.35">
      <c r="A10" s="117"/>
      <c r="B10" s="118"/>
      <c r="C10" s="119" t="s">
        <v>54</v>
      </c>
      <c r="D10" s="120">
        <f>SZAK!D67</f>
        <v>0</v>
      </c>
      <c r="E10" s="120">
        <f>SZAK!E67</f>
        <v>0</v>
      </c>
      <c r="F10" s="120">
        <f>SZAK!F67</f>
        <v>30</v>
      </c>
      <c r="G10" s="120">
        <f>SZAK!G67</f>
        <v>600</v>
      </c>
      <c r="H10" s="120">
        <f>SZAK!H67</f>
        <v>27</v>
      </c>
      <c r="I10" s="120" t="s">
        <v>17</v>
      </c>
      <c r="J10" s="120">
        <f>SZAK!J67</f>
        <v>16</v>
      </c>
      <c r="K10" s="120">
        <f>SZAK!K67</f>
        <v>224</v>
      </c>
      <c r="L10" s="120">
        <f>SZAK!L67</f>
        <v>16</v>
      </c>
      <c r="M10" s="120">
        <f>SZAK!M67</f>
        <v>224</v>
      </c>
      <c r="N10" s="120">
        <f>SZAK!N67</f>
        <v>31</v>
      </c>
      <c r="O10" s="120" t="s">
        <v>17</v>
      </c>
      <c r="P10" s="120">
        <f>SZAK!P67</f>
        <v>10</v>
      </c>
      <c r="Q10" s="120">
        <f>SZAK!Q67</f>
        <v>140</v>
      </c>
      <c r="R10" s="120">
        <f>SZAK!R67</f>
        <v>21</v>
      </c>
      <c r="S10" s="120">
        <f>SZAK!S67</f>
        <v>304</v>
      </c>
      <c r="T10" s="120">
        <f>SZAK!T67</f>
        <v>29</v>
      </c>
      <c r="U10" s="120" t="s">
        <v>17</v>
      </c>
      <c r="V10" s="120">
        <f>SZAK!V67</f>
        <v>12</v>
      </c>
      <c r="W10" s="120">
        <f>SZAK!W67</f>
        <v>168</v>
      </c>
      <c r="X10" s="120">
        <f>SZAK!X67</f>
        <v>20</v>
      </c>
      <c r="Y10" s="120">
        <f>SZAK!Y67</f>
        <v>280</v>
      </c>
      <c r="Z10" s="120">
        <f>SZAK!Z67</f>
        <v>31</v>
      </c>
      <c r="AA10" s="120" t="s">
        <v>17</v>
      </c>
      <c r="AB10" s="120">
        <f>SZAK!AB67</f>
        <v>3</v>
      </c>
      <c r="AC10" s="120">
        <f>SZAK!AC67</f>
        <v>42</v>
      </c>
      <c r="AD10" s="120">
        <f>SZAK!AD67</f>
        <v>5</v>
      </c>
      <c r="AE10" s="120">
        <f>SZAK!AE67</f>
        <v>70</v>
      </c>
      <c r="AF10" s="120">
        <f>SZAK!AF67</f>
        <v>8</v>
      </c>
      <c r="AG10" s="120" t="s">
        <v>17</v>
      </c>
      <c r="AH10" s="120">
        <f>SZAK!AH67</f>
        <v>2</v>
      </c>
      <c r="AI10" s="120">
        <f>SZAK!AI67</f>
        <v>28</v>
      </c>
      <c r="AJ10" s="120">
        <f>SZAK!AJ67</f>
        <v>8</v>
      </c>
      <c r="AK10" s="120">
        <f>SZAK!AK67</f>
        <v>116</v>
      </c>
      <c r="AL10" s="120">
        <f>SZAK!AL67</f>
        <v>10</v>
      </c>
      <c r="AM10" s="120" t="s">
        <v>17</v>
      </c>
      <c r="AN10" s="120">
        <f>SZAK!AN67</f>
        <v>0</v>
      </c>
      <c r="AO10" s="120">
        <f>SZAK!AO67</f>
        <v>0</v>
      </c>
      <c r="AP10" s="120">
        <f>SZAK!AP67</f>
        <v>6</v>
      </c>
      <c r="AQ10" s="120">
        <f>SZAK!AQ67</f>
        <v>88</v>
      </c>
      <c r="AR10" s="120">
        <f>SZAK!AR67</f>
        <v>6</v>
      </c>
      <c r="AS10" s="120" t="s">
        <v>17</v>
      </c>
      <c r="AT10" s="120">
        <f>SZAK!AT67</f>
        <v>0</v>
      </c>
      <c r="AU10" s="120">
        <f>SZAK!AU67</f>
        <v>0</v>
      </c>
      <c r="AV10" s="120">
        <f>SZAK!AV67</f>
        <v>16</v>
      </c>
      <c r="AW10" s="120">
        <f>SZAK!AW67</f>
        <v>236</v>
      </c>
      <c r="AX10" s="120">
        <f>SZAK!AX67</f>
        <v>16</v>
      </c>
      <c r="AY10" s="120" t="s">
        <v>17</v>
      </c>
      <c r="AZ10" s="120">
        <f>SZAK!AZ67</f>
        <v>43</v>
      </c>
      <c r="BA10" s="120">
        <f>SZAK!BA67</f>
        <v>602</v>
      </c>
      <c r="BB10" s="120">
        <f>SZAK!BB67</f>
        <v>120</v>
      </c>
      <c r="BC10" s="120">
        <f>SZAK!BC67</f>
        <v>1700</v>
      </c>
      <c r="BD10" s="120">
        <f>SZAK!BD67</f>
        <v>156</v>
      </c>
      <c r="BE10" s="120">
        <f>SUM([2]SZAK!BE113)</f>
        <v>37</v>
      </c>
      <c r="BF10" s="184"/>
      <c r="BG10" s="184"/>
    </row>
    <row r="11" spans="1:59" s="121" customFormat="1" ht="15.75" customHeight="1" x14ac:dyDescent="0.3">
      <c r="A11" s="122" t="s">
        <v>7</v>
      </c>
      <c r="B11" s="123"/>
      <c r="C11" s="124" t="s">
        <v>50</v>
      </c>
      <c r="D11" s="125"/>
      <c r="E11" s="126"/>
      <c r="F11" s="127"/>
      <c r="G11" s="126"/>
      <c r="H11" s="127"/>
      <c r="I11" s="128"/>
      <c r="J11" s="127"/>
      <c r="K11" s="126"/>
      <c r="L11" s="127"/>
      <c r="M11" s="126"/>
      <c r="N11" s="127"/>
      <c r="O11" s="128"/>
      <c r="P11" s="127"/>
      <c r="Q11" s="126"/>
      <c r="R11" s="127"/>
      <c r="S11" s="126"/>
      <c r="T11" s="127"/>
      <c r="U11" s="128"/>
      <c r="V11" s="127"/>
      <c r="W11" s="126"/>
      <c r="X11" s="127"/>
      <c r="Y11" s="126"/>
      <c r="Z11" s="127"/>
      <c r="AA11" s="129"/>
      <c r="AB11" s="125"/>
      <c r="AC11" s="126"/>
      <c r="AD11" s="127"/>
      <c r="AE11" s="126"/>
      <c r="AF11" s="127"/>
      <c r="AG11" s="128"/>
      <c r="AH11" s="127"/>
      <c r="AI11" s="126"/>
      <c r="AJ11" s="127"/>
      <c r="AK11" s="126"/>
      <c r="AL11" s="127"/>
      <c r="AM11" s="128"/>
      <c r="AN11" s="127"/>
      <c r="AO11" s="126"/>
      <c r="AP11" s="127"/>
      <c r="AQ11" s="126"/>
      <c r="AR11" s="127"/>
      <c r="AS11" s="128"/>
      <c r="AT11" s="127"/>
      <c r="AU11" s="126"/>
      <c r="AV11" s="127"/>
      <c r="AW11" s="126"/>
      <c r="AX11" s="127"/>
      <c r="AY11" s="129"/>
      <c r="AZ11" s="130"/>
      <c r="BA11" s="130"/>
      <c r="BB11" s="130"/>
      <c r="BC11" s="130"/>
      <c r="BD11" s="130"/>
      <c r="BE11" s="131"/>
      <c r="BF11" s="185"/>
      <c r="BG11" s="185"/>
    </row>
    <row r="12" spans="1:59" s="335" customFormat="1" ht="15.75" customHeight="1" x14ac:dyDescent="0.25">
      <c r="A12" s="360" t="s">
        <v>450</v>
      </c>
      <c r="B12" s="326" t="s">
        <v>31</v>
      </c>
      <c r="C12" s="325" t="s">
        <v>401</v>
      </c>
      <c r="D12" s="300"/>
      <c r="E12" s="301" t="str">
        <f t="shared" ref="E12:E16" si="0">IF(D12*14=0,"",D12*14)</f>
        <v/>
      </c>
      <c r="F12" s="300"/>
      <c r="G12" s="301" t="str">
        <f t="shared" ref="G12:G16" si="1">IF(F12*14=0,"",F12*14)</f>
        <v/>
      </c>
      <c r="H12" s="300"/>
      <c r="I12" s="327"/>
      <c r="J12" s="314"/>
      <c r="K12" s="301" t="str">
        <f t="shared" ref="K12:K16" si="2">IF(J12*14=0,"",J12*14)</f>
        <v/>
      </c>
      <c r="L12" s="300"/>
      <c r="M12" s="301" t="str">
        <f t="shared" ref="M12:M16" si="3">IF(L12*14=0,"",L12*14)</f>
        <v/>
      </c>
      <c r="N12" s="300"/>
      <c r="O12" s="302"/>
      <c r="P12" s="300"/>
      <c r="Q12" s="301" t="str">
        <f t="shared" ref="Q12:Q16" si="4">IF(P12*14=0,"",P12*14)</f>
        <v/>
      </c>
      <c r="R12" s="300"/>
      <c r="S12" s="301" t="str">
        <f t="shared" ref="S12:S16" si="5">IF(R12*14=0,"",R12*14)</f>
        <v/>
      </c>
      <c r="T12" s="300"/>
      <c r="U12" s="327"/>
      <c r="V12" s="314"/>
      <c r="W12" s="301" t="str">
        <f t="shared" ref="W12:W16" si="6">IF(V12*14=0,"",V12*14)</f>
        <v/>
      </c>
      <c r="X12" s="300"/>
      <c r="Y12" s="301" t="str">
        <f t="shared" ref="Y12:Y16" si="7">IF(X12*14=0,"",X12*14)</f>
        <v/>
      </c>
      <c r="Z12" s="300"/>
      <c r="AA12" s="302"/>
      <c r="AB12" s="300">
        <v>3</v>
      </c>
      <c r="AC12" s="301">
        <f t="shared" ref="AC12:AC16" si="8">IF(AB12*14=0,"",AB12*14)</f>
        <v>42</v>
      </c>
      <c r="AD12" s="300">
        <v>3</v>
      </c>
      <c r="AE12" s="301">
        <f t="shared" ref="AE12:AE16" si="9">IF(AD12*14=0,"",AD12*14)</f>
        <v>42</v>
      </c>
      <c r="AF12" s="328">
        <v>6</v>
      </c>
      <c r="AG12" s="327" t="s">
        <v>15</v>
      </c>
      <c r="AH12" s="314"/>
      <c r="AI12" s="301" t="str">
        <f t="shared" ref="AI12:AI20" si="10">IF(AH12*14=0,"",AH12*14)</f>
        <v/>
      </c>
      <c r="AJ12" s="300"/>
      <c r="AK12" s="301" t="str">
        <f t="shared" ref="AK12:AK20" si="11">IF(AJ12*14=0,"",AJ12*14)</f>
        <v/>
      </c>
      <c r="AL12" s="300"/>
      <c r="AM12" s="302"/>
      <c r="AN12" s="314"/>
      <c r="AO12" s="301" t="str">
        <f t="shared" ref="AO12:AO16" si="12">IF(AN12*14=0,"",AN12*14)</f>
        <v/>
      </c>
      <c r="AP12" s="329"/>
      <c r="AQ12" s="301" t="str">
        <f t="shared" ref="AQ12:AQ16" si="13">IF(AP12*14=0,"",AP12*14)</f>
        <v/>
      </c>
      <c r="AR12" s="329"/>
      <c r="AS12" s="330"/>
      <c r="AT12" s="300"/>
      <c r="AU12" s="301" t="str">
        <f t="shared" ref="AU12:AU16" si="14">IF(AT12*14=0,"",AT12*14)</f>
        <v/>
      </c>
      <c r="AV12" s="300"/>
      <c r="AW12" s="301" t="str">
        <f t="shared" ref="AW12:AW16" si="15">IF(AV12*14=0,"",AV12*14)</f>
        <v/>
      </c>
      <c r="AX12" s="300"/>
      <c r="AY12" s="300"/>
      <c r="AZ12" s="331">
        <f t="shared" ref="AZ12:AZ16" si="16">IF(D12+J12+P12+V12+AB12+AH12+AN12+AT12=0,"",D12+J12+P12+V12+AB12+AH12+AN12+AT12)</f>
        <v>3</v>
      </c>
      <c r="BA12" s="301">
        <f t="shared" ref="BA12:BA16" si="17">IF((D12+J12+P12+V12+AB12+AH12+AN12+AT12)*14=0,"",(D12+J12+P12+V12+AB12+AH12+AN12+AT12)*14)</f>
        <v>42</v>
      </c>
      <c r="BB12" s="332">
        <f t="shared" ref="BB12:BB16" si="18">IF(F12+L12+R12+X12+AD12+AJ12+AP12+AV12=0,"",F12+L12+R12+X12+AD12+AJ12+AP12+AV12)</f>
        <v>3</v>
      </c>
      <c r="BC12" s="301">
        <f t="shared" ref="BC12:BC16" si="19">IF((L12+F12+R12+X12+AD12+AJ12+AP12+AV12)*14=0,"",(L12+F12+R12+X12+AD12+AJ12+AP12+AV12)*14)</f>
        <v>42</v>
      </c>
      <c r="BD12" s="332">
        <f t="shared" ref="BD12:BD16" si="20">IF(N12+H12+T12+Z12+AF12+AL12+AR12+AX12=0,"",N12+H12+T12+Z12+AF12+AL12+AR12+AX12)</f>
        <v>6</v>
      </c>
      <c r="BE12" s="333">
        <f t="shared" ref="BE12:BE16" si="21">IF(D12+F12+L12+J12+P12+R12+V12+X12+AB12+AD12+AH12+AJ12+AN12+AP12+AT12+AV12=0,"",D12+F12+L12+J12+P12+R12+V12+X12+AB12+AD12+AH12+AJ12+AN12+AP12+AT12+AV12)</f>
        <v>6</v>
      </c>
      <c r="BF12" s="334" t="s">
        <v>274</v>
      </c>
      <c r="BG12" s="359" t="s">
        <v>454</v>
      </c>
    </row>
    <row r="13" spans="1:59" s="335" customFormat="1" ht="15.75" customHeight="1" x14ac:dyDescent="0.25">
      <c r="A13" s="360" t="s">
        <v>451</v>
      </c>
      <c r="B13" s="326" t="s">
        <v>31</v>
      </c>
      <c r="C13" s="325" t="s">
        <v>402</v>
      </c>
      <c r="D13" s="300"/>
      <c r="E13" s="301" t="str">
        <f t="shared" si="0"/>
        <v/>
      </c>
      <c r="F13" s="300"/>
      <c r="G13" s="301" t="str">
        <f t="shared" si="1"/>
        <v/>
      </c>
      <c r="H13" s="300"/>
      <c r="I13" s="327"/>
      <c r="J13" s="314"/>
      <c r="K13" s="301" t="str">
        <f t="shared" si="2"/>
        <v/>
      </c>
      <c r="L13" s="300"/>
      <c r="M13" s="301" t="str">
        <f t="shared" si="3"/>
        <v/>
      </c>
      <c r="N13" s="300"/>
      <c r="O13" s="302"/>
      <c r="P13" s="300"/>
      <c r="Q13" s="301" t="str">
        <f t="shared" si="4"/>
        <v/>
      </c>
      <c r="R13" s="300"/>
      <c r="S13" s="301" t="str">
        <f t="shared" si="5"/>
        <v/>
      </c>
      <c r="T13" s="300"/>
      <c r="U13" s="327"/>
      <c r="V13" s="314"/>
      <c r="W13" s="301" t="str">
        <f t="shared" si="6"/>
        <v/>
      </c>
      <c r="X13" s="300"/>
      <c r="Y13" s="301" t="str">
        <f t="shared" si="7"/>
        <v/>
      </c>
      <c r="Z13" s="300"/>
      <c r="AA13" s="302"/>
      <c r="AB13" s="300">
        <v>3</v>
      </c>
      <c r="AC13" s="301">
        <f t="shared" si="8"/>
        <v>42</v>
      </c>
      <c r="AD13" s="300">
        <v>1</v>
      </c>
      <c r="AE13" s="301">
        <f t="shared" si="9"/>
        <v>14</v>
      </c>
      <c r="AF13" s="328">
        <v>4</v>
      </c>
      <c r="AG13" s="327" t="s">
        <v>15</v>
      </c>
      <c r="AH13" s="314"/>
      <c r="AI13" s="301" t="str">
        <f t="shared" si="10"/>
        <v/>
      </c>
      <c r="AJ13" s="300"/>
      <c r="AK13" s="301" t="str">
        <f t="shared" si="11"/>
        <v/>
      </c>
      <c r="AL13" s="300"/>
      <c r="AM13" s="302"/>
      <c r="AN13" s="314"/>
      <c r="AO13" s="301" t="str">
        <f t="shared" si="12"/>
        <v/>
      </c>
      <c r="AP13" s="329"/>
      <c r="AQ13" s="301" t="str">
        <f t="shared" si="13"/>
        <v/>
      </c>
      <c r="AR13" s="329"/>
      <c r="AS13" s="330"/>
      <c r="AT13" s="300"/>
      <c r="AU13" s="301" t="str">
        <f t="shared" si="14"/>
        <v/>
      </c>
      <c r="AV13" s="300"/>
      <c r="AW13" s="301" t="str">
        <f t="shared" si="15"/>
        <v/>
      </c>
      <c r="AX13" s="300"/>
      <c r="AY13" s="300"/>
      <c r="AZ13" s="331">
        <f t="shared" si="16"/>
        <v>3</v>
      </c>
      <c r="BA13" s="301">
        <f t="shared" si="17"/>
        <v>42</v>
      </c>
      <c r="BB13" s="332">
        <f t="shared" si="18"/>
        <v>1</v>
      </c>
      <c r="BC13" s="301">
        <f t="shared" si="19"/>
        <v>14</v>
      </c>
      <c r="BD13" s="332">
        <f t="shared" si="20"/>
        <v>4</v>
      </c>
      <c r="BE13" s="333">
        <f t="shared" si="21"/>
        <v>4</v>
      </c>
      <c r="BF13" s="334" t="s">
        <v>274</v>
      </c>
      <c r="BG13" s="334" t="s">
        <v>105</v>
      </c>
    </row>
    <row r="14" spans="1:59" s="335" customFormat="1" ht="15.75" customHeight="1" x14ac:dyDescent="0.25">
      <c r="A14" s="360" t="s">
        <v>452</v>
      </c>
      <c r="B14" s="326" t="s">
        <v>31</v>
      </c>
      <c r="C14" s="325" t="s">
        <v>403</v>
      </c>
      <c r="D14" s="300"/>
      <c r="E14" s="301" t="str">
        <f t="shared" si="0"/>
        <v/>
      </c>
      <c r="F14" s="300"/>
      <c r="G14" s="301" t="str">
        <f t="shared" si="1"/>
        <v/>
      </c>
      <c r="H14" s="300"/>
      <c r="I14" s="327"/>
      <c r="J14" s="314"/>
      <c r="K14" s="301" t="str">
        <f t="shared" si="2"/>
        <v/>
      </c>
      <c r="L14" s="300"/>
      <c r="M14" s="301" t="str">
        <f t="shared" si="3"/>
        <v/>
      </c>
      <c r="N14" s="300"/>
      <c r="O14" s="302"/>
      <c r="P14" s="300"/>
      <c r="Q14" s="301" t="str">
        <f t="shared" si="4"/>
        <v/>
      </c>
      <c r="R14" s="300"/>
      <c r="S14" s="301" t="str">
        <f t="shared" si="5"/>
        <v/>
      </c>
      <c r="T14" s="300"/>
      <c r="U14" s="327"/>
      <c r="V14" s="314"/>
      <c r="W14" s="301" t="str">
        <f t="shared" si="6"/>
        <v/>
      </c>
      <c r="X14" s="300"/>
      <c r="Y14" s="301" t="str">
        <f t="shared" si="7"/>
        <v/>
      </c>
      <c r="Z14" s="300"/>
      <c r="AA14" s="302"/>
      <c r="AB14" s="300">
        <v>3</v>
      </c>
      <c r="AC14" s="301">
        <f t="shared" si="8"/>
        <v>42</v>
      </c>
      <c r="AD14" s="300">
        <v>1</v>
      </c>
      <c r="AE14" s="301">
        <f t="shared" si="9"/>
        <v>14</v>
      </c>
      <c r="AF14" s="328">
        <v>4</v>
      </c>
      <c r="AG14" s="327" t="s">
        <v>15</v>
      </c>
      <c r="AH14" s="314"/>
      <c r="AI14" s="301" t="str">
        <f t="shared" si="10"/>
        <v/>
      </c>
      <c r="AJ14" s="300"/>
      <c r="AK14" s="301" t="str">
        <f t="shared" si="11"/>
        <v/>
      </c>
      <c r="AL14" s="300"/>
      <c r="AM14" s="302"/>
      <c r="AN14" s="314"/>
      <c r="AO14" s="301" t="str">
        <f t="shared" si="12"/>
        <v/>
      </c>
      <c r="AP14" s="329"/>
      <c r="AQ14" s="301" t="str">
        <f t="shared" si="13"/>
        <v/>
      </c>
      <c r="AR14" s="329"/>
      <c r="AS14" s="330"/>
      <c r="AT14" s="300"/>
      <c r="AU14" s="301" t="str">
        <f t="shared" si="14"/>
        <v/>
      </c>
      <c r="AV14" s="300"/>
      <c r="AW14" s="301" t="str">
        <f t="shared" si="15"/>
        <v/>
      </c>
      <c r="AX14" s="300"/>
      <c r="AY14" s="300"/>
      <c r="AZ14" s="331">
        <f t="shared" si="16"/>
        <v>3</v>
      </c>
      <c r="BA14" s="301">
        <f t="shared" si="17"/>
        <v>42</v>
      </c>
      <c r="BB14" s="332">
        <f t="shared" si="18"/>
        <v>1</v>
      </c>
      <c r="BC14" s="301">
        <f t="shared" si="19"/>
        <v>14</v>
      </c>
      <c r="BD14" s="332">
        <f t="shared" si="20"/>
        <v>4</v>
      </c>
      <c r="BE14" s="333">
        <f t="shared" si="21"/>
        <v>4</v>
      </c>
      <c r="BF14" s="334" t="s">
        <v>274</v>
      </c>
      <c r="BG14" s="359" t="s">
        <v>455</v>
      </c>
    </row>
    <row r="15" spans="1:59" s="335" customFormat="1" ht="15.75" customHeight="1" x14ac:dyDescent="0.25">
      <c r="A15" s="360" t="s">
        <v>453</v>
      </c>
      <c r="B15" s="326" t="s">
        <v>31</v>
      </c>
      <c r="C15" s="325" t="s">
        <v>404</v>
      </c>
      <c r="D15" s="300"/>
      <c r="E15" s="301" t="str">
        <f t="shared" si="0"/>
        <v/>
      </c>
      <c r="F15" s="300"/>
      <c r="G15" s="301" t="str">
        <f t="shared" si="1"/>
        <v/>
      </c>
      <c r="H15" s="300"/>
      <c r="I15" s="327"/>
      <c r="J15" s="314"/>
      <c r="K15" s="301" t="str">
        <f t="shared" si="2"/>
        <v/>
      </c>
      <c r="L15" s="300"/>
      <c r="M15" s="301" t="str">
        <f t="shared" si="3"/>
        <v/>
      </c>
      <c r="N15" s="300"/>
      <c r="O15" s="302"/>
      <c r="P15" s="300"/>
      <c r="Q15" s="301" t="str">
        <f t="shared" si="4"/>
        <v/>
      </c>
      <c r="R15" s="300"/>
      <c r="S15" s="301" t="str">
        <f t="shared" si="5"/>
        <v/>
      </c>
      <c r="T15" s="300"/>
      <c r="U15" s="327"/>
      <c r="V15" s="314"/>
      <c r="W15" s="301" t="str">
        <f t="shared" si="6"/>
        <v/>
      </c>
      <c r="X15" s="300"/>
      <c r="Y15" s="301" t="str">
        <f t="shared" si="7"/>
        <v/>
      </c>
      <c r="Z15" s="300"/>
      <c r="AA15" s="302"/>
      <c r="AB15" s="300">
        <v>2</v>
      </c>
      <c r="AC15" s="301">
        <f t="shared" si="8"/>
        <v>28</v>
      </c>
      <c r="AD15" s="300">
        <v>3</v>
      </c>
      <c r="AE15" s="301">
        <f t="shared" si="9"/>
        <v>42</v>
      </c>
      <c r="AF15" s="328">
        <v>4</v>
      </c>
      <c r="AG15" s="327" t="s">
        <v>75</v>
      </c>
      <c r="AH15" s="314"/>
      <c r="AI15" s="301" t="str">
        <f t="shared" si="10"/>
        <v/>
      </c>
      <c r="AJ15" s="300"/>
      <c r="AK15" s="301" t="str">
        <f t="shared" si="11"/>
        <v/>
      </c>
      <c r="AL15" s="300"/>
      <c r="AM15" s="302"/>
      <c r="AN15" s="314"/>
      <c r="AO15" s="301" t="str">
        <f t="shared" si="12"/>
        <v/>
      </c>
      <c r="AP15" s="329"/>
      <c r="AQ15" s="301" t="str">
        <f t="shared" si="13"/>
        <v/>
      </c>
      <c r="AR15" s="329"/>
      <c r="AS15" s="330"/>
      <c r="AT15" s="300"/>
      <c r="AU15" s="301" t="str">
        <f t="shared" si="14"/>
        <v/>
      </c>
      <c r="AV15" s="300"/>
      <c r="AW15" s="301" t="str">
        <f t="shared" si="15"/>
        <v/>
      </c>
      <c r="AX15" s="300"/>
      <c r="AY15" s="300"/>
      <c r="AZ15" s="331">
        <f t="shared" si="16"/>
        <v>2</v>
      </c>
      <c r="BA15" s="301">
        <f t="shared" si="17"/>
        <v>28</v>
      </c>
      <c r="BB15" s="332">
        <f t="shared" si="18"/>
        <v>3</v>
      </c>
      <c r="BC15" s="301">
        <f t="shared" si="19"/>
        <v>42</v>
      </c>
      <c r="BD15" s="332">
        <f t="shared" si="20"/>
        <v>4</v>
      </c>
      <c r="BE15" s="333">
        <f t="shared" si="21"/>
        <v>5</v>
      </c>
      <c r="BF15" s="334" t="s">
        <v>274</v>
      </c>
      <c r="BG15" s="359" t="s">
        <v>107</v>
      </c>
    </row>
    <row r="16" spans="1:59" ht="15.75" customHeight="1" x14ac:dyDescent="0.25">
      <c r="A16" s="315" t="s">
        <v>86</v>
      </c>
      <c r="B16" s="51" t="s">
        <v>31</v>
      </c>
      <c r="C16" s="315" t="s">
        <v>64</v>
      </c>
      <c r="D16" s="102"/>
      <c r="E16" s="6" t="str">
        <f t="shared" si="0"/>
        <v/>
      </c>
      <c r="F16" s="102"/>
      <c r="G16" s="6" t="str">
        <f t="shared" si="1"/>
        <v/>
      </c>
      <c r="H16" s="102"/>
      <c r="I16" s="103"/>
      <c r="J16" s="56"/>
      <c r="K16" s="6" t="str">
        <f t="shared" si="2"/>
        <v/>
      </c>
      <c r="L16" s="55"/>
      <c r="M16" s="6" t="str">
        <f t="shared" si="3"/>
        <v/>
      </c>
      <c r="N16" s="55"/>
      <c r="O16" s="59"/>
      <c r="P16" s="55"/>
      <c r="Q16" s="6" t="str">
        <f t="shared" si="4"/>
        <v/>
      </c>
      <c r="R16" s="55"/>
      <c r="S16" s="6" t="str">
        <f t="shared" si="5"/>
        <v/>
      </c>
      <c r="T16" s="55"/>
      <c r="U16" s="58"/>
      <c r="V16" s="56"/>
      <c r="W16" s="6" t="str">
        <f t="shared" si="6"/>
        <v/>
      </c>
      <c r="X16" s="55"/>
      <c r="Y16" s="6" t="str">
        <f t="shared" si="7"/>
        <v/>
      </c>
      <c r="Z16" s="55"/>
      <c r="AA16" s="59"/>
      <c r="AB16" s="55">
        <v>1</v>
      </c>
      <c r="AC16" s="6">
        <f t="shared" si="8"/>
        <v>14</v>
      </c>
      <c r="AD16" s="55">
        <v>1</v>
      </c>
      <c r="AE16" s="6">
        <f t="shared" si="9"/>
        <v>14</v>
      </c>
      <c r="AF16" s="260">
        <v>2</v>
      </c>
      <c r="AG16" s="58" t="s">
        <v>75</v>
      </c>
      <c r="AH16" s="56"/>
      <c r="AI16" s="6" t="str">
        <f t="shared" si="10"/>
        <v/>
      </c>
      <c r="AJ16" s="55"/>
      <c r="AK16" s="6" t="str">
        <f t="shared" si="11"/>
        <v/>
      </c>
      <c r="AL16" s="55"/>
      <c r="AM16" s="59"/>
      <c r="AN16" s="56"/>
      <c r="AO16" s="6" t="str">
        <f t="shared" si="12"/>
        <v/>
      </c>
      <c r="AP16" s="57"/>
      <c r="AQ16" s="6" t="str">
        <f t="shared" si="13"/>
        <v/>
      </c>
      <c r="AR16" s="57"/>
      <c r="AS16" s="60"/>
      <c r="AT16" s="55"/>
      <c r="AU16" s="6" t="str">
        <f t="shared" si="14"/>
        <v/>
      </c>
      <c r="AV16" s="55"/>
      <c r="AW16" s="6" t="str">
        <f t="shared" si="15"/>
        <v/>
      </c>
      <c r="AX16" s="55"/>
      <c r="AY16" s="55"/>
      <c r="AZ16" s="7">
        <f t="shared" si="16"/>
        <v>1</v>
      </c>
      <c r="BA16" s="6">
        <f t="shared" si="17"/>
        <v>14</v>
      </c>
      <c r="BB16" s="8">
        <f t="shared" si="18"/>
        <v>1</v>
      </c>
      <c r="BC16" s="6">
        <f t="shared" si="19"/>
        <v>14</v>
      </c>
      <c r="BD16" s="8">
        <f t="shared" si="20"/>
        <v>2</v>
      </c>
      <c r="BE16" s="9">
        <f t="shared" si="21"/>
        <v>2</v>
      </c>
      <c r="BF16" s="245" t="s">
        <v>274</v>
      </c>
      <c r="BG16" s="245" t="s">
        <v>107</v>
      </c>
    </row>
    <row r="17" spans="1:59" ht="15.75" customHeight="1" x14ac:dyDescent="0.25">
      <c r="A17" s="315" t="s">
        <v>334</v>
      </c>
      <c r="B17" s="51" t="s">
        <v>31</v>
      </c>
      <c r="C17" s="315" t="s">
        <v>65</v>
      </c>
      <c r="D17" s="102"/>
      <c r="E17" s="6" t="str">
        <f t="shared" ref="E17:E31" si="22">IF(D17*14=0,"",D17*14)</f>
        <v/>
      </c>
      <c r="F17" s="102"/>
      <c r="G17" s="6" t="str">
        <f t="shared" ref="G17:G31" si="23">IF(F17*14=0,"",F17*14)</f>
        <v/>
      </c>
      <c r="H17" s="102"/>
      <c r="I17" s="103"/>
      <c r="J17" s="56"/>
      <c r="K17" s="6" t="str">
        <f t="shared" ref="K17:K31" si="24">IF(J17*14=0,"",J17*14)</f>
        <v/>
      </c>
      <c r="L17" s="55"/>
      <c r="M17" s="6" t="str">
        <f t="shared" ref="M17:M31" si="25">IF(L17*14=0,"",L17*14)</f>
        <v/>
      </c>
      <c r="N17" s="55"/>
      <c r="O17" s="59"/>
      <c r="P17" s="55"/>
      <c r="Q17" s="6" t="str">
        <f t="shared" ref="Q17:Q31" si="26">IF(P17*14=0,"",P17*14)</f>
        <v/>
      </c>
      <c r="R17" s="55"/>
      <c r="S17" s="6" t="str">
        <f t="shared" ref="S17:S31" si="27">IF(R17*14=0,"",R17*14)</f>
        <v/>
      </c>
      <c r="T17" s="55"/>
      <c r="U17" s="58"/>
      <c r="V17" s="56"/>
      <c r="W17" s="6" t="str">
        <f t="shared" ref="W17:W31" si="28">IF(V17*14=0,"",V17*14)</f>
        <v/>
      </c>
      <c r="X17" s="55"/>
      <c r="Y17" s="6" t="str">
        <f t="shared" ref="Y17:Y31" si="29">IF(X17*14=0,"",X17*14)</f>
        <v/>
      </c>
      <c r="Z17" s="55"/>
      <c r="AA17" s="59"/>
      <c r="AB17" s="55"/>
      <c r="AC17" s="6" t="str">
        <f t="shared" ref="AC17:AC31" si="30">IF(AB17*14=0,"",AB17*14)</f>
        <v/>
      </c>
      <c r="AD17" s="55"/>
      <c r="AE17" s="6" t="str">
        <f t="shared" ref="AE17:AE31" si="31">IF(AD17*14=0,"",AD17*14)</f>
        <v/>
      </c>
      <c r="AF17" s="260"/>
      <c r="AG17" s="58"/>
      <c r="AH17" s="56">
        <v>2</v>
      </c>
      <c r="AI17" s="6">
        <f t="shared" si="10"/>
        <v>28</v>
      </c>
      <c r="AJ17" s="55">
        <v>2</v>
      </c>
      <c r="AK17" s="6">
        <f t="shared" si="11"/>
        <v>28</v>
      </c>
      <c r="AL17" s="260">
        <v>4</v>
      </c>
      <c r="AM17" s="59" t="s">
        <v>15</v>
      </c>
      <c r="AN17" s="56"/>
      <c r="AO17" s="6" t="str">
        <f t="shared" ref="AO17:AO31" si="32">IF(AN17*14=0,"",AN17*14)</f>
        <v/>
      </c>
      <c r="AP17" s="57"/>
      <c r="AQ17" s="6" t="str">
        <f t="shared" ref="AQ17:AQ31" si="33">IF(AP17*14=0,"",AP17*14)</f>
        <v/>
      </c>
      <c r="AR17" s="57"/>
      <c r="AS17" s="60"/>
      <c r="AT17" s="55"/>
      <c r="AU17" s="6" t="str">
        <f t="shared" ref="AU17:AU31" si="34">IF(AT17*14=0,"",AT17*14)</f>
        <v/>
      </c>
      <c r="AV17" s="55"/>
      <c r="AW17" s="6" t="str">
        <f t="shared" ref="AW17:AW31" si="35">IF(AV17*14=0,"",AV17*14)</f>
        <v/>
      </c>
      <c r="AX17" s="216"/>
      <c r="AY17" s="55"/>
      <c r="AZ17" s="7">
        <f t="shared" ref="AZ17:AZ31" si="36">IF(D17+J17+P17+V17+AB17+AH17+AN17+AT17=0,"",D17+J17+P17+V17+AB17+AH17+AN17+AT17)</f>
        <v>2</v>
      </c>
      <c r="BA17" s="16">
        <f t="shared" ref="BA17:BA31" si="37">IF((D17+J17+P17+V17+AB17+AH17+AN17+AT17)*14=0,"",(D17+J17+P17+V17+AB17+AH17+AN17+AT17)*14)</f>
        <v>28</v>
      </c>
      <c r="BB17" s="8">
        <f t="shared" ref="BB17:BB31" si="38">IF(F17+L17+R17+X17+AD17+AJ17+AP17+AV17=0,"",F17+L17+R17+X17+AD17+AJ17+AP17+AV17)</f>
        <v>2</v>
      </c>
      <c r="BC17" s="6">
        <f t="shared" ref="BC17:BC31" si="39">IF((L17+F17+R17+X17+AD17+AJ17+AP17+AV17)*14=0,"",(L17+F17+R17+X17+AD17+AJ17+AP17+AV17)*14)</f>
        <v>28</v>
      </c>
      <c r="BD17" s="8">
        <f t="shared" ref="BD17:BD31" si="40">IF(N17+H17+T17+Z17+AF17+AL17+AR17+AX17=0,"",N17+H17+T17+Z17+AF17+AL17+AR17+AX17)</f>
        <v>4</v>
      </c>
      <c r="BE17" s="9">
        <f t="shared" ref="BE17:BE31" si="41">IF(D17+F17+L17+J17+P17+R17+V17+X17+AB17+AD17+AH17+AJ17+AN17+AP17+AT17+AV17=0,"",D17+F17+L17+J17+P17+R17+V17+X17+AB17+AD17+AH17+AJ17+AN17+AP17+AT17+AV17)</f>
        <v>4</v>
      </c>
      <c r="BF17" s="245" t="s">
        <v>274</v>
      </c>
      <c r="BG17" s="359" t="s">
        <v>455</v>
      </c>
    </row>
    <row r="18" spans="1:59" ht="15.75" customHeight="1" x14ac:dyDescent="0.25">
      <c r="A18" s="265" t="s">
        <v>87</v>
      </c>
      <c r="B18" s="51" t="s">
        <v>31</v>
      </c>
      <c r="C18" s="265" t="s">
        <v>66</v>
      </c>
      <c r="D18" s="102"/>
      <c r="E18" s="6" t="str">
        <f t="shared" si="22"/>
        <v/>
      </c>
      <c r="F18" s="102"/>
      <c r="G18" s="6" t="str">
        <f t="shared" si="23"/>
        <v/>
      </c>
      <c r="H18" s="102"/>
      <c r="I18" s="103"/>
      <c r="J18" s="56"/>
      <c r="K18" s="6" t="str">
        <f t="shared" si="24"/>
        <v/>
      </c>
      <c r="L18" s="55"/>
      <c r="M18" s="6" t="str">
        <f t="shared" si="25"/>
        <v/>
      </c>
      <c r="N18" s="55"/>
      <c r="O18" s="59"/>
      <c r="P18" s="55"/>
      <c r="Q18" s="6" t="str">
        <f t="shared" si="26"/>
        <v/>
      </c>
      <c r="R18" s="55"/>
      <c r="S18" s="6" t="str">
        <f t="shared" si="27"/>
        <v/>
      </c>
      <c r="T18" s="55"/>
      <c r="U18" s="58"/>
      <c r="V18" s="56"/>
      <c r="W18" s="6" t="str">
        <f t="shared" si="28"/>
        <v/>
      </c>
      <c r="X18" s="55"/>
      <c r="Y18" s="6" t="str">
        <f t="shared" si="29"/>
        <v/>
      </c>
      <c r="Z18" s="55"/>
      <c r="AA18" s="59"/>
      <c r="AB18" s="55"/>
      <c r="AC18" s="6" t="str">
        <f t="shared" si="30"/>
        <v/>
      </c>
      <c r="AD18" s="55"/>
      <c r="AE18" s="6" t="str">
        <f t="shared" si="31"/>
        <v/>
      </c>
      <c r="AF18" s="55"/>
      <c r="AG18" s="58"/>
      <c r="AH18" s="56">
        <v>3</v>
      </c>
      <c r="AI18" s="6">
        <f t="shared" si="10"/>
        <v>42</v>
      </c>
      <c r="AJ18" s="55">
        <v>1</v>
      </c>
      <c r="AK18" s="6">
        <f t="shared" si="11"/>
        <v>14</v>
      </c>
      <c r="AL18" s="260">
        <v>4</v>
      </c>
      <c r="AM18" s="59" t="s">
        <v>15</v>
      </c>
      <c r="AN18" s="56"/>
      <c r="AO18" s="6" t="str">
        <f t="shared" si="32"/>
        <v/>
      </c>
      <c r="AP18" s="57"/>
      <c r="AQ18" s="6" t="str">
        <f t="shared" si="33"/>
        <v/>
      </c>
      <c r="AR18" s="57"/>
      <c r="AS18" s="60"/>
      <c r="AT18" s="55"/>
      <c r="AU18" s="6" t="str">
        <f t="shared" si="34"/>
        <v/>
      </c>
      <c r="AV18" s="55"/>
      <c r="AW18" s="6" t="str">
        <f t="shared" si="35"/>
        <v/>
      </c>
      <c r="AX18" s="55"/>
      <c r="AY18" s="55"/>
      <c r="AZ18" s="7">
        <f t="shared" si="36"/>
        <v>3</v>
      </c>
      <c r="BA18" s="16">
        <f t="shared" si="37"/>
        <v>42</v>
      </c>
      <c r="BB18" s="8">
        <f t="shared" si="38"/>
        <v>1</v>
      </c>
      <c r="BC18" s="6">
        <f t="shared" si="39"/>
        <v>14</v>
      </c>
      <c r="BD18" s="8">
        <f t="shared" si="40"/>
        <v>4</v>
      </c>
      <c r="BE18" s="9">
        <f t="shared" si="41"/>
        <v>4</v>
      </c>
      <c r="BF18" s="245" t="s">
        <v>274</v>
      </c>
      <c r="BG18" s="245" t="s">
        <v>105</v>
      </c>
    </row>
    <row r="19" spans="1:59" ht="15.75" customHeight="1" x14ac:dyDescent="0.25">
      <c r="A19" s="360" t="s">
        <v>456</v>
      </c>
      <c r="B19" s="51" t="s">
        <v>31</v>
      </c>
      <c r="C19" s="265" t="s">
        <v>67</v>
      </c>
      <c r="D19" s="102"/>
      <c r="E19" s="6" t="str">
        <f t="shared" si="22"/>
        <v/>
      </c>
      <c r="F19" s="102"/>
      <c r="G19" s="6" t="str">
        <f t="shared" si="23"/>
        <v/>
      </c>
      <c r="H19" s="102"/>
      <c r="I19" s="103"/>
      <c r="J19" s="56"/>
      <c r="K19" s="6" t="str">
        <f t="shared" si="24"/>
        <v/>
      </c>
      <c r="L19" s="55"/>
      <c r="M19" s="6" t="str">
        <f t="shared" si="25"/>
        <v/>
      </c>
      <c r="N19" s="55"/>
      <c r="O19" s="59"/>
      <c r="P19" s="55"/>
      <c r="Q19" s="6" t="str">
        <f t="shared" si="26"/>
        <v/>
      </c>
      <c r="R19" s="55"/>
      <c r="S19" s="6" t="str">
        <f t="shared" si="27"/>
        <v/>
      </c>
      <c r="T19" s="55"/>
      <c r="U19" s="58"/>
      <c r="V19" s="56"/>
      <c r="W19" s="6" t="str">
        <f t="shared" si="28"/>
        <v/>
      </c>
      <c r="X19" s="55"/>
      <c r="Y19" s="6" t="str">
        <f t="shared" si="29"/>
        <v/>
      </c>
      <c r="Z19" s="55"/>
      <c r="AA19" s="59"/>
      <c r="AB19" s="55"/>
      <c r="AC19" s="6" t="str">
        <f t="shared" si="30"/>
        <v/>
      </c>
      <c r="AD19" s="55"/>
      <c r="AE19" s="6" t="str">
        <f t="shared" si="31"/>
        <v/>
      </c>
      <c r="AF19" s="55"/>
      <c r="AG19" s="58"/>
      <c r="AH19" s="56">
        <v>1</v>
      </c>
      <c r="AI19" s="6">
        <f t="shared" si="10"/>
        <v>14</v>
      </c>
      <c r="AJ19" s="337">
        <v>2</v>
      </c>
      <c r="AK19" s="338">
        <f t="shared" si="11"/>
        <v>28</v>
      </c>
      <c r="AL19" s="349">
        <v>3</v>
      </c>
      <c r="AM19" s="59" t="s">
        <v>75</v>
      </c>
      <c r="AN19" s="56"/>
      <c r="AO19" s="6" t="str">
        <f t="shared" si="32"/>
        <v/>
      </c>
      <c r="AP19" s="57"/>
      <c r="AQ19" s="6" t="str">
        <f t="shared" si="33"/>
        <v/>
      </c>
      <c r="AR19" s="57"/>
      <c r="AS19" s="60"/>
      <c r="AT19" s="55"/>
      <c r="AU19" s="6" t="str">
        <f t="shared" si="34"/>
        <v/>
      </c>
      <c r="AV19" s="55"/>
      <c r="AW19" s="6" t="str">
        <f t="shared" si="35"/>
        <v/>
      </c>
      <c r="AX19" s="55"/>
      <c r="AY19" s="55"/>
      <c r="AZ19" s="7">
        <f t="shared" si="36"/>
        <v>1</v>
      </c>
      <c r="BA19" s="16">
        <f t="shared" si="37"/>
        <v>14</v>
      </c>
      <c r="BB19" s="8">
        <f t="shared" si="38"/>
        <v>2</v>
      </c>
      <c r="BC19" s="6">
        <f t="shared" si="39"/>
        <v>28</v>
      </c>
      <c r="BD19" s="8">
        <f t="shared" si="40"/>
        <v>3</v>
      </c>
      <c r="BE19" s="9">
        <f t="shared" si="41"/>
        <v>3</v>
      </c>
      <c r="BF19" s="245" t="s">
        <v>274</v>
      </c>
      <c r="BG19" s="245" t="s">
        <v>105</v>
      </c>
    </row>
    <row r="20" spans="1:59" x14ac:dyDescent="0.25">
      <c r="A20" s="360" t="s">
        <v>457</v>
      </c>
      <c r="B20" s="51" t="s">
        <v>31</v>
      </c>
      <c r="C20" s="265" t="s">
        <v>108</v>
      </c>
      <c r="D20" s="102"/>
      <c r="E20" s="6" t="str">
        <f t="shared" si="22"/>
        <v/>
      </c>
      <c r="F20" s="102"/>
      <c r="G20" s="6" t="str">
        <f t="shared" si="23"/>
        <v/>
      </c>
      <c r="H20" s="102"/>
      <c r="I20" s="103"/>
      <c r="J20" s="56"/>
      <c r="K20" s="6" t="str">
        <f t="shared" si="24"/>
        <v/>
      </c>
      <c r="L20" s="55"/>
      <c r="M20" s="6" t="str">
        <f t="shared" si="25"/>
        <v/>
      </c>
      <c r="N20" s="55"/>
      <c r="O20" s="59"/>
      <c r="P20" s="55"/>
      <c r="Q20" s="6" t="str">
        <f t="shared" si="26"/>
        <v/>
      </c>
      <c r="R20" s="55"/>
      <c r="S20" s="6" t="str">
        <f t="shared" si="27"/>
        <v/>
      </c>
      <c r="T20" s="55"/>
      <c r="U20" s="58"/>
      <c r="V20" s="56"/>
      <c r="W20" s="6" t="str">
        <f t="shared" si="28"/>
        <v/>
      </c>
      <c r="X20" s="55"/>
      <c r="Y20" s="6" t="str">
        <f t="shared" si="29"/>
        <v/>
      </c>
      <c r="Z20" s="55"/>
      <c r="AA20" s="59"/>
      <c r="AB20" s="55"/>
      <c r="AC20" s="6" t="str">
        <f t="shared" si="30"/>
        <v/>
      </c>
      <c r="AD20" s="55"/>
      <c r="AE20" s="6" t="str">
        <f t="shared" si="31"/>
        <v/>
      </c>
      <c r="AF20" s="55"/>
      <c r="AG20" s="58"/>
      <c r="AH20" s="56">
        <v>3</v>
      </c>
      <c r="AI20" s="6">
        <f t="shared" si="10"/>
        <v>42</v>
      </c>
      <c r="AJ20" s="337">
        <v>2</v>
      </c>
      <c r="AK20" s="6">
        <f t="shared" si="11"/>
        <v>28</v>
      </c>
      <c r="AL20" s="349">
        <v>5</v>
      </c>
      <c r="AM20" s="59" t="s">
        <v>75</v>
      </c>
      <c r="AN20" s="56"/>
      <c r="AO20" s="6" t="str">
        <f t="shared" si="32"/>
        <v/>
      </c>
      <c r="AP20" s="57"/>
      <c r="AQ20" s="6" t="str">
        <f t="shared" si="33"/>
        <v/>
      </c>
      <c r="AR20" s="57"/>
      <c r="AS20" s="60"/>
      <c r="AT20" s="55"/>
      <c r="AU20" s="6" t="str">
        <f t="shared" si="34"/>
        <v/>
      </c>
      <c r="AV20" s="55"/>
      <c r="AW20" s="6" t="str">
        <f t="shared" si="35"/>
        <v/>
      </c>
      <c r="AX20" s="55"/>
      <c r="AY20" s="55"/>
      <c r="AZ20" s="7">
        <f t="shared" si="36"/>
        <v>3</v>
      </c>
      <c r="BA20" s="16">
        <f t="shared" si="37"/>
        <v>42</v>
      </c>
      <c r="BB20" s="8">
        <f t="shared" si="38"/>
        <v>2</v>
      </c>
      <c r="BC20" s="6">
        <f t="shared" si="39"/>
        <v>28</v>
      </c>
      <c r="BD20" s="8">
        <f t="shared" si="40"/>
        <v>5</v>
      </c>
      <c r="BE20" s="9">
        <f t="shared" si="41"/>
        <v>5</v>
      </c>
      <c r="BF20" s="245" t="s">
        <v>274</v>
      </c>
      <c r="BG20" s="245" t="s">
        <v>107</v>
      </c>
    </row>
    <row r="21" spans="1:59" ht="15.75" customHeight="1" x14ac:dyDescent="0.25">
      <c r="A21" s="265" t="s">
        <v>88</v>
      </c>
      <c r="B21" s="51" t="s">
        <v>31</v>
      </c>
      <c r="C21" s="265" t="s">
        <v>68</v>
      </c>
      <c r="D21" s="102"/>
      <c r="E21" s="6" t="str">
        <f t="shared" si="22"/>
        <v/>
      </c>
      <c r="F21" s="102"/>
      <c r="G21" s="6" t="str">
        <f t="shared" si="23"/>
        <v/>
      </c>
      <c r="H21" s="102"/>
      <c r="I21" s="103"/>
      <c r="J21" s="56"/>
      <c r="K21" s="6" t="str">
        <f t="shared" si="24"/>
        <v/>
      </c>
      <c r="L21" s="55"/>
      <c r="M21" s="6" t="str">
        <f t="shared" si="25"/>
        <v/>
      </c>
      <c r="N21" s="55"/>
      <c r="O21" s="59"/>
      <c r="P21" s="55"/>
      <c r="Q21" s="6" t="str">
        <f t="shared" si="26"/>
        <v/>
      </c>
      <c r="R21" s="55"/>
      <c r="S21" s="6" t="str">
        <f t="shared" si="27"/>
        <v/>
      </c>
      <c r="T21" s="55"/>
      <c r="U21" s="58"/>
      <c r="V21" s="56"/>
      <c r="W21" s="6" t="str">
        <f t="shared" si="28"/>
        <v/>
      </c>
      <c r="X21" s="55"/>
      <c r="Y21" s="6" t="str">
        <f t="shared" si="29"/>
        <v/>
      </c>
      <c r="Z21" s="55"/>
      <c r="AA21" s="59"/>
      <c r="AB21" s="55"/>
      <c r="AC21" s="6" t="str">
        <f t="shared" si="30"/>
        <v/>
      </c>
      <c r="AD21" s="55"/>
      <c r="AE21" s="6" t="str">
        <f t="shared" si="31"/>
        <v/>
      </c>
      <c r="AF21" s="55"/>
      <c r="AG21" s="58"/>
      <c r="AH21" s="56"/>
      <c r="AI21" s="6" t="str">
        <f t="shared" ref="AI21:AI31" si="42">IF(AH21*14=0,"",AH21*14)</f>
        <v/>
      </c>
      <c r="AJ21" s="55"/>
      <c r="AK21" s="6" t="str">
        <f t="shared" ref="AK21:AK31" si="43">IF(AJ21*14=0,"",AJ21*14)</f>
        <v/>
      </c>
      <c r="AL21" s="260"/>
      <c r="AM21" s="59"/>
      <c r="AN21" s="56">
        <v>2</v>
      </c>
      <c r="AO21" s="6">
        <f t="shared" si="32"/>
        <v>28</v>
      </c>
      <c r="AP21" s="57">
        <v>2</v>
      </c>
      <c r="AQ21" s="6">
        <f t="shared" si="33"/>
        <v>28</v>
      </c>
      <c r="AR21" s="57">
        <v>4</v>
      </c>
      <c r="AS21" s="60" t="s">
        <v>84</v>
      </c>
      <c r="AT21" s="55"/>
      <c r="AU21" s="6" t="str">
        <f t="shared" si="34"/>
        <v/>
      </c>
      <c r="AV21" s="55"/>
      <c r="AW21" s="6" t="str">
        <f t="shared" si="35"/>
        <v/>
      </c>
      <c r="AX21" s="55"/>
      <c r="AY21" s="55"/>
      <c r="AZ21" s="7">
        <f t="shared" si="36"/>
        <v>2</v>
      </c>
      <c r="BA21" s="16">
        <f t="shared" si="37"/>
        <v>28</v>
      </c>
      <c r="BB21" s="8">
        <f t="shared" si="38"/>
        <v>2</v>
      </c>
      <c r="BC21" s="6">
        <f t="shared" si="39"/>
        <v>28</v>
      </c>
      <c r="BD21" s="8">
        <f t="shared" si="40"/>
        <v>4</v>
      </c>
      <c r="BE21" s="9">
        <f t="shared" si="41"/>
        <v>4</v>
      </c>
      <c r="BF21" s="245" t="s">
        <v>274</v>
      </c>
      <c r="BG21" s="359" t="s">
        <v>107</v>
      </c>
    </row>
    <row r="22" spans="1:59" ht="15.75" customHeight="1" x14ac:dyDescent="0.25">
      <c r="A22" s="360" t="s">
        <v>458</v>
      </c>
      <c r="B22" s="51" t="s">
        <v>31</v>
      </c>
      <c r="C22" s="265" t="s">
        <v>69</v>
      </c>
      <c r="D22" s="102"/>
      <c r="E22" s="6" t="str">
        <f t="shared" si="22"/>
        <v/>
      </c>
      <c r="F22" s="102"/>
      <c r="G22" s="6" t="str">
        <f t="shared" si="23"/>
        <v/>
      </c>
      <c r="H22" s="102"/>
      <c r="I22" s="103"/>
      <c r="J22" s="56"/>
      <c r="K22" s="6" t="str">
        <f t="shared" si="24"/>
        <v/>
      </c>
      <c r="L22" s="55"/>
      <c r="M22" s="6" t="str">
        <f t="shared" si="25"/>
        <v/>
      </c>
      <c r="N22" s="55"/>
      <c r="O22" s="59"/>
      <c r="P22" s="55"/>
      <c r="Q22" s="6" t="str">
        <f t="shared" si="26"/>
        <v/>
      </c>
      <c r="R22" s="55"/>
      <c r="S22" s="6" t="str">
        <f t="shared" si="27"/>
        <v/>
      </c>
      <c r="T22" s="55"/>
      <c r="U22" s="58"/>
      <c r="V22" s="56"/>
      <c r="W22" s="6" t="str">
        <f t="shared" si="28"/>
        <v/>
      </c>
      <c r="X22" s="55"/>
      <c r="Y22" s="6" t="str">
        <f t="shared" si="29"/>
        <v/>
      </c>
      <c r="Z22" s="55"/>
      <c r="AA22" s="59"/>
      <c r="AB22" s="55"/>
      <c r="AC22" s="6" t="str">
        <f t="shared" si="30"/>
        <v/>
      </c>
      <c r="AD22" s="55"/>
      <c r="AE22" s="6" t="str">
        <f t="shared" si="31"/>
        <v/>
      </c>
      <c r="AF22" s="55"/>
      <c r="AG22" s="58"/>
      <c r="AH22" s="56"/>
      <c r="AI22" s="6" t="str">
        <f t="shared" si="42"/>
        <v/>
      </c>
      <c r="AJ22" s="55"/>
      <c r="AK22" s="6" t="str">
        <f t="shared" si="43"/>
        <v/>
      </c>
      <c r="AL22" s="260"/>
      <c r="AM22" s="59"/>
      <c r="AN22" s="56">
        <v>3</v>
      </c>
      <c r="AO22" s="6">
        <f t="shared" si="32"/>
        <v>42</v>
      </c>
      <c r="AP22" s="57">
        <v>2</v>
      </c>
      <c r="AQ22" s="6">
        <f t="shared" si="33"/>
        <v>28</v>
      </c>
      <c r="AR22" s="342">
        <v>6</v>
      </c>
      <c r="AS22" s="60" t="s">
        <v>15</v>
      </c>
      <c r="AT22" s="55"/>
      <c r="AU22" s="6" t="str">
        <f t="shared" si="34"/>
        <v/>
      </c>
      <c r="AV22" s="55"/>
      <c r="AW22" s="6" t="str">
        <f t="shared" si="35"/>
        <v/>
      </c>
      <c r="AX22" s="55"/>
      <c r="AY22" s="55"/>
      <c r="AZ22" s="7">
        <f t="shared" si="36"/>
        <v>3</v>
      </c>
      <c r="BA22" s="16">
        <f t="shared" si="37"/>
        <v>42</v>
      </c>
      <c r="BB22" s="8">
        <f t="shared" si="38"/>
        <v>2</v>
      </c>
      <c r="BC22" s="6">
        <f t="shared" si="39"/>
        <v>28</v>
      </c>
      <c r="BD22" s="8">
        <f t="shared" si="40"/>
        <v>6</v>
      </c>
      <c r="BE22" s="9">
        <f t="shared" si="41"/>
        <v>5</v>
      </c>
      <c r="BF22" s="245" t="s">
        <v>274</v>
      </c>
      <c r="BG22" s="245" t="s">
        <v>106</v>
      </c>
    </row>
    <row r="23" spans="1:59" ht="15.75" customHeight="1" x14ac:dyDescent="0.25">
      <c r="A23" s="265" t="s">
        <v>89</v>
      </c>
      <c r="B23" s="51" t="s">
        <v>31</v>
      </c>
      <c r="C23" s="265" t="s">
        <v>70</v>
      </c>
      <c r="D23" s="102"/>
      <c r="E23" s="6" t="str">
        <f t="shared" si="22"/>
        <v/>
      </c>
      <c r="F23" s="102"/>
      <c r="G23" s="6" t="str">
        <f t="shared" si="23"/>
        <v/>
      </c>
      <c r="H23" s="102"/>
      <c r="I23" s="103"/>
      <c r="J23" s="56"/>
      <c r="K23" s="6" t="str">
        <f t="shared" si="24"/>
        <v/>
      </c>
      <c r="L23" s="55"/>
      <c r="M23" s="6" t="str">
        <f t="shared" si="25"/>
        <v/>
      </c>
      <c r="N23" s="55"/>
      <c r="O23" s="59"/>
      <c r="P23" s="55"/>
      <c r="Q23" s="6" t="str">
        <f t="shared" si="26"/>
        <v/>
      </c>
      <c r="R23" s="55"/>
      <c r="S23" s="6" t="str">
        <f t="shared" si="27"/>
        <v/>
      </c>
      <c r="T23" s="55"/>
      <c r="U23" s="58"/>
      <c r="V23" s="56"/>
      <c r="W23" s="6" t="str">
        <f t="shared" si="28"/>
        <v/>
      </c>
      <c r="X23" s="55"/>
      <c r="Y23" s="6" t="str">
        <f t="shared" si="29"/>
        <v/>
      </c>
      <c r="Z23" s="55"/>
      <c r="AA23" s="59"/>
      <c r="AB23" s="55"/>
      <c r="AC23" s="6" t="str">
        <f t="shared" si="30"/>
        <v/>
      </c>
      <c r="AD23" s="55"/>
      <c r="AE23" s="6" t="str">
        <f t="shared" si="31"/>
        <v/>
      </c>
      <c r="AF23" s="55"/>
      <c r="AG23" s="58"/>
      <c r="AH23" s="56"/>
      <c r="AI23" s="6" t="str">
        <f t="shared" si="42"/>
        <v/>
      </c>
      <c r="AJ23" s="55"/>
      <c r="AK23" s="6" t="str">
        <f t="shared" si="43"/>
        <v/>
      </c>
      <c r="AL23" s="260"/>
      <c r="AM23" s="59"/>
      <c r="AN23" s="56">
        <v>3</v>
      </c>
      <c r="AO23" s="6">
        <f t="shared" si="32"/>
        <v>42</v>
      </c>
      <c r="AP23" s="57">
        <v>3</v>
      </c>
      <c r="AQ23" s="6">
        <f t="shared" si="33"/>
        <v>42</v>
      </c>
      <c r="AR23" s="57">
        <v>6</v>
      </c>
      <c r="AS23" s="60" t="s">
        <v>15</v>
      </c>
      <c r="AT23" s="55"/>
      <c r="AU23" s="6" t="str">
        <f t="shared" si="34"/>
        <v/>
      </c>
      <c r="AV23" s="55"/>
      <c r="AW23" s="6" t="str">
        <f t="shared" si="35"/>
        <v/>
      </c>
      <c r="AX23" s="55"/>
      <c r="AY23" s="55"/>
      <c r="AZ23" s="7">
        <f t="shared" si="36"/>
        <v>3</v>
      </c>
      <c r="BA23" s="16">
        <f t="shared" si="37"/>
        <v>42</v>
      </c>
      <c r="BB23" s="8">
        <f t="shared" si="38"/>
        <v>3</v>
      </c>
      <c r="BC23" s="6">
        <f t="shared" si="39"/>
        <v>42</v>
      </c>
      <c r="BD23" s="8">
        <f t="shared" si="40"/>
        <v>6</v>
      </c>
      <c r="BE23" s="9">
        <f t="shared" si="41"/>
        <v>6</v>
      </c>
      <c r="BF23" s="245" t="s">
        <v>274</v>
      </c>
      <c r="BG23" s="245" t="s">
        <v>105</v>
      </c>
    </row>
    <row r="24" spans="1:59" ht="14.25" customHeight="1" x14ac:dyDescent="0.25">
      <c r="A24" s="360" t="s">
        <v>459</v>
      </c>
      <c r="B24" s="51" t="s">
        <v>31</v>
      </c>
      <c r="C24" s="265" t="s">
        <v>71</v>
      </c>
      <c r="D24" s="102"/>
      <c r="E24" s="6" t="str">
        <f t="shared" si="22"/>
        <v/>
      </c>
      <c r="F24" s="102"/>
      <c r="G24" s="6" t="str">
        <f t="shared" si="23"/>
        <v/>
      </c>
      <c r="H24" s="102"/>
      <c r="I24" s="103"/>
      <c r="J24" s="56"/>
      <c r="K24" s="6" t="str">
        <f t="shared" si="24"/>
        <v/>
      </c>
      <c r="L24" s="55"/>
      <c r="M24" s="6" t="str">
        <f t="shared" si="25"/>
        <v/>
      </c>
      <c r="N24" s="55"/>
      <c r="O24" s="59"/>
      <c r="P24" s="55"/>
      <c r="Q24" s="6" t="str">
        <f t="shared" si="26"/>
        <v/>
      </c>
      <c r="R24" s="55"/>
      <c r="S24" s="6" t="str">
        <f t="shared" si="27"/>
        <v/>
      </c>
      <c r="T24" s="55"/>
      <c r="U24" s="58"/>
      <c r="V24" s="56"/>
      <c r="W24" s="6" t="str">
        <f t="shared" si="28"/>
        <v/>
      </c>
      <c r="X24" s="55"/>
      <c r="Y24" s="6" t="str">
        <f t="shared" si="29"/>
        <v/>
      </c>
      <c r="Z24" s="55"/>
      <c r="AA24" s="59"/>
      <c r="AB24" s="55"/>
      <c r="AC24" s="6" t="str">
        <f t="shared" si="30"/>
        <v/>
      </c>
      <c r="AD24" s="55"/>
      <c r="AE24" s="6" t="str">
        <f t="shared" si="31"/>
        <v/>
      </c>
      <c r="AF24" s="55"/>
      <c r="AG24" s="58"/>
      <c r="AH24" s="56"/>
      <c r="AI24" s="6" t="str">
        <f t="shared" si="42"/>
        <v/>
      </c>
      <c r="AJ24" s="55"/>
      <c r="AK24" s="6" t="str">
        <f t="shared" si="43"/>
        <v/>
      </c>
      <c r="AL24" s="260"/>
      <c r="AM24" s="59"/>
      <c r="AN24" s="340">
        <v>2</v>
      </c>
      <c r="AO24" s="338">
        <f t="shared" si="32"/>
        <v>28</v>
      </c>
      <c r="AP24" s="342">
        <v>2</v>
      </c>
      <c r="AQ24" s="338">
        <f t="shared" si="33"/>
        <v>28</v>
      </c>
      <c r="AR24" s="342">
        <v>4</v>
      </c>
      <c r="AS24" s="343" t="s">
        <v>75</v>
      </c>
      <c r="AT24" s="55"/>
      <c r="AU24" s="6" t="str">
        <f t="shared" si="34"/>
        <v/>
      </c>
      <c r="AV24" s="55"/>
      <c r="AW24" s="6" t="str">
        <f t="shared" si="35"/>
        <v/>
      </c>
      <c r="AX24" s="55"/>
      <c r="AY24" s="55"/>
      <c r="AZ24" s="7">
        <f t="shared" si="36"/>
        <v>2</v>
      </c>
      <c r="BA24" s="16">
        <f t="shared" si="37"/>
        <v>28</v>
      </c>
      <c r="BB24" s="8">
        <f t="shared" si="38"/>
        <v>2</v>
      </c>
      <c r="BC24" s="6">
        <f t="shared" si="39"/>
        <v>28</v>
      </c>
      <c r="BD24" s="8">
        <f t="shared" si="40"/>
        <v>4</v>
      </c>
      <c r="BE24" s="9">
        <f t="shared" si="41"/>
        <v>4</v>
      </c>
      <c r="BF24" s="245" t="s">
        <v>274</v>
      </c>
      <c r="BG24" s="245" t="s">
        <v>106</v>
      </c>
    </row>
    <row r="25" spans="1:59" s="62" customFormat="1" ht="15.75" customHeight="1" x14ac:dyDescent="0.25">
      <c r="A25" s="265" t="s">
        <v>380</v>
      </c>
      <c r="B25" s="51" t="s">
        <v>31</v>
      </c>
      <c r="C25" s="265" t="s">
        <v>72</v>
      </c>
      <c r="D25" s="102"/>
      <c r="E25" s="6" t="str">
        <f t="shared" si="22"/>
        <v/>
      </c>
      <c r="F25" s="102"/>
      <c r="G25" s="6" t="str">
        <f t="shared" si="23"/>
        <v/>
      </c>
      <c r="H25" s="102"/>
      <c r="I25" s="103"/>
      <c r="J25" s="56"/>
      <c r="K25" s="6" t="str">
        <f t="shared" si="24"/>
        <v/>
      </c>
      <c r="L25" s="55"/>
      <c r="M25" s="6" t="str">
        <f t="shared" si="25"/>
        <v/>
      </c>
      <c r="N25" s="55"/>
      <c r="O25" s="59"/>
      <c r="P25" s="55"/>
      <c r="Q25" s="6" t="str">
        <f t="shared" si="26"/>
        <v/>
      </c>
      <c r="R25" s="55"/>
      <c r="S25" s="6" t="str">
        <f t="shared" si="27"/>
        <v/>
      </c>
      <c r="T25" s="55"/>
      <c r="U25" s="58"/>
      <c r="V25" s="56"/>
      <c r="W25" s="6" t="str">
        <f t="shared" si="28"/>
        <v/>
      </c>
      <c r="X25" s="55"/>
      <c r="Y25" s="6" t="str">
        <f t="shared" si="29"/>
        <v/>
      </c>
      <c r="Z25" s="55"/>
      <c r="AA25" s="59"/>
      <c r="AB25" s="55"/>
      <c r="AC25" s="6" t="str">
        <f t="shared" si="30"/>
        <v/>
      </c>
      <c r="AD25" s="55"/>
      <c r="AE25" s="6" t="str">
        <f t="shared" si="31"/>
        <v/>
      </c>
      <c r="AF25" s="55"/>
      <c r="AG25" s="58"/>
      <c r="AH25" s="56"/>
      <c r="AI25" s="6" t="str">
        <f t="shared" si="42"/>
        <v/>
      </c>
      <c r="AJ25" s="55"/>
      <c r="AK25" s="6" t="str">
        <f t="shared" si="43"/>
        <v/>
      </c>
      <c r="AL25" s="260"/>
      <c r="AM25" s="59"/>
      <c r="AN25" s="56"/>
      <c r="AO25" s="6" t="str">
        <f t="shared" si="32"/>
        <v/>
      </c>
      <c r="AP25" s="57"/>
      <c r="AQ25" s="6" t="str">
        <f t="shared" si="33"/>
        <v/>
      </c>
      <c r="AR25" s="57"/>
      <c r="AS25" s="60"/>
      <c r="AT25" s="55">
        <v>2</v>
      </c>
      <c r="AU25" s="6">
        <f t="shared" si="34"/>
        <v>28</v>
      </c>
      <c r="AV25" s="55">
        <v>4</v>
      </c>
      <c r="AW25" s="6">
        <f t="shared" si="35"/>
        <v>56</v>
      </c>
      <c r="AX25" s="55">
        <v>6</v>
      </c>
      <c r="AY25" s="55" t="s">
        <v>75</v>
      </c>
      <c r="AZ25" s="7">
        <f t="shared" si="36"/>
        <v>2</v>
      </c>
      <c r="BA25" s="16">
        <f t="shared" si="37"/>
        <v>28</v>
      </c>
      <c r="BB25" s="8">
        <f t="shared" si="38"/>
        <v>4</v>
      </c>
      <c r="BC25" s="6">
        <f t="shared" si="39"/>
        <v>56</v>
      </c>
      <c r="BD25" s="8">
        <f t="shared" si="40"/>
        <v>6</v>
      </c>
      <c r="BE25" s="9">
        <f t="shared" si="41"/>
        <v>6</v>
      </c>
      <c r="BF25" s="245" t="s">
        <v>274</v>
      </c>
      <c r="BG25" s="245" t="s">
        <v>106</v>
      </c>
    </row>
    <row r="26" spans="1:59" s="62" customFormat="1" ht="15.75" customHeight="1" x14ac:dyDescent="0.25">
      <c r="A26" s="265" t="s">
        <v>381</v>
      </c>
      <c r="B26" s="51" t="s">
        <v>31</v>
      </c>
      <c r="C26" s="265" t="s">
        <v>73</v>
      </c>
      <c r="D26" s="102"/>
      <c r="E26" s="6" t="str">
        <f t="shared" si="22"/>
        <v/>
      </c>
      <c r="F26" s="102"/>
      <c r="G26" s="6" t="str">
        <f t="shared" si="23"/>
        <v/>
      </c>
      <c r="H26" s="102"/>
      <c r="I26" s="103"/>
      <c r="J26" s="56"/>
      <c r="K26" s="6" t="str">
        <f t="shared" si="24"/>
        <v/>
      </c>
      <c r="L26" s="55"/>
      <c r="M26" s="6" t="str">
        <f t="shared" si="25"/>
        <v/>
      </c>
      <c r="N26" s="55"/>
      <c r="O26" s="59"/>
      <c r="P26" s="55"/>
      <c r="Q26" s="6" t="str">
        <f t="shared" si="26"/>
        <v/>
      </c>
      <c r="R26" s="55"/>
      <c r="S26" s="6" t="str">
        <f t="shared" si="27"/>
        <v/>
      </c>
      <c r="T26" s="55"/>
      <c r="U26" s="58"/>
      <c r="V26" s="56"/>
      <c r="W26" s="6" t="str">
        <f t="shared" si="28"/>
        <v/>
      </c>
      <c r="X26" s="55"/>
      <c r="Y26" s="6" t="str">
        <f t="shared" si="29"/>
        <v/>
      </c>
      <c r="Z26" s="55"/>
      <c r="AA26" s="59"/>
      <c r="AB26" s="55"/>
      <c r="AC26" s="6" t="str">
        <f t="shared" si="30"/>
        <v/>
      </c>
      <c r="AD26" s="55"/>
      <c r="AE26" s="6" t="str">
        <f t="shared" si="31"/>
        <v/>
      </c>
      <c r="AF26" s="55"/>
      <c r="AG26" s="58"/>
      <c r="AH26" s="56"/>
      <c r="AI26" s="6" t="str">
        <f t="shared" si="42"/>
        <v/>
      </c>
      <c r="AJ26" s="55"/>
      <c r="AK26" s="6" t="str">
        <f t="shared" si="43"/>
        <v/>
      </c>
      <c r="AL26" s="260"/>
      <c r="AM26" s="59"/>
      <c r="AN26" s="56"/>
      <c r="AO26" s="6" t="str">
        <f t="shared" si="32"/>
        <v/>
      </c>
      <c r="AP26" s="57"/>
      <c r="AQ26" s="6" t="str">
        <f t="shared" si="33"/>
        <v/>
      </c>
      <c r="AR26" s="57"/>
      <c r="AS26" s="60"/>
      <c r="AT26" s="55">
        <v>2</v>
      </c>
      <c r="AU26" s="6">
        <f t="shared" si="34"/>
        <v>28</v>
      </c>
      <c r="AV26" s="55">
        <v>4</v>
      </c>
      <c r="AW26" s="6">
        <f t="shared" si="35"/>
        <v>56</v>
      </c>
      <c r="AX26" s="55">
        <v>6</v>
      </c>
      <c r="AY26" s="55" t="s">
        <v>84</v>
      </c>
      <c r="AZ26" s="7">
        <f t="shared" si="36"/>
        <v>2</v>
      </c>
      <c r="BA26" s="16">
        <f t="shared" si="37"/>
        <v>28</v>
      </c>
      <c r="BB26" s="8">
        <f t="shared" si="38"/>
        <v>4</v>
      </c>
      <c r="BC26" s="6">
        <f t="shared" si="39"/>
        <v>56</v>
      </c>
      <c r="BD26" s="8">
        <f t="shared" si="40"/>
        <v>6</v>
      </c>
      <c r="BE26" s="9">
        <f t="shared" si="41"/>
        <v>6</v>
      </c>
      <c r="BF26" s="245" t="s">
        <v>274</v>
      </c>
      <c r="BG26" s="245" t="s">
        <v>106</v>
      </c>
    </row>
    <row r="27" spans="1:59" s="62" customFormat="1" ht="15.75" customHeight="1" x14ac:dyDescent="0.25">
      <c r="A27" s="265" t="s">
        <v>90</v>
      </c>
      <c r="B27" s="51" t="s">
        <v>31</v>
      </c>
      <c r="C27" s="265" t="s">
        <v>74</v>
      </c>
      <c r="D27" s="102"/>
      <c r="E27" s="6" t="str">
        <f t="shared" si="22"/>
        <v/>
      </c>
      <c r="F27" s="102"/>
      <c r="G27" s="6" t="str">
        <f t="shared" si="23"/>
        <v/>
      </c>
      <c r="H27" s="102"/>
      <c r="I27" s="103"/>
      <c r="J27" s="56"/>
      <c r="K27" s="6" t="str">
        <f t="shared" si="24"/>
        <v/>
      </c>
      <c r="L27" s="55"/>
      <c r="M27" s="6" t="str">
        <f t="shared" si="25"/>
        <v/>
      </c>
      <c r="N27" s="55"/>
      <c r="O27" s="59"/>
      <c r="P27" s="55"/>
      <c r="Q27" s="6" t="str">
        <f t="shared" si="26"/>
        <v/>
      </c>
      <c r="R27" s="55"/>
      <c r="S27" s="6" t="str">
        <f t="shared" si="27"/>
        <v/>
      </c>
      <c r="T27" s="55"/>
      <c r="U27" s="58"/>
      <c r="V27" s="56"/>
      <c r="W27" s="6" t="str">
        <f t="shared" si="28"/>
        <v/>
      </c>
      <c r="X27" s="55"/>
      <c r="Y27" s="6" t="str">
        <f t="shared" si="29"/>
        <v/>
      </c>
      <c r="Z27" s="55"/>
      <c r="AA27" s="59"/>
      <c r="AB27" s="55"/>
      <c r="AC27" s="6" t="str">
        <f t="shared" si="30"/>
        <v/>
      </c>
      <c r="AD27" s="55"/>
      <c r="AE27" s="6" t="str">
        <f t="shared" si="31"/>
        <v/>
      </c>
      <c r="AF27" s="55"/>
      <c r="AG27" s="58"/>
      <c r="AH27" s="56"/>
      <c r="AI27" s="6" t="str">
        <f t="shared" si="42"/>
        <v/>
      </c>
      <c r="AJ27" s="55"/>
      <c r="AK27" s="6" t="str">
        <f t="shared" si="43"/>
        <v/>
      </c>
      <c r="AL27" s="260"/>
      <c r="AM27" s="59"/>
      <c r="AN27" s="56"/>
      <c r="AO27" s="6" t="str">
        <f t="shared" si="32"/>
        <v/>
      </c>
      <c r="AP27" s="57"/>
      <c r="AQ27" s="6" t="str">
        <f t="shared" si="33"/>
        <v/>
      </c>
      <c r="AR27" s="57"/>
      <c r="AS27" s="60"/>
      <c r="AT27" s="55">
        <v>2</v>
      </c>
      <c r="AU27" s="6">
        <f t="shared" si="34"/>
        <v>28</v>
      </c>
      <c r="AV27" s="55">
        <v>2</v>
      </c>
      <c r="AW27" s="6">
        <f t="shared" si="35"/>
        <v>28</v>
      </c>
      <c r="AX27" s="55">
        <v>4</v>
      </c>
      <c r="AY27" s="55" t="s">
        <v>75</v>
      </c>
      <c r="AZ27" s="7">
        <f t="shared" si="36"/>
        <v>2</v>
      </c>
      <c r="BA27" s="16">
        <f t="shared" si="37"/>
        <v>28</v>
      </c>
      <c r="BB27" s="8">
        <f t="shared" si="38"/>
        <v>2</v>
      </c>
      <c r="BC27" s="6">
        <f t="shared" si="39"/>
        <v>28</v>
      </c>
      <c r="BD27" s="8">
        <f t="shared" si="40"/>
        <v>4</v>
      </c>
      <c r="BE27" s="9">
        <f t="shared" si="41"/>
        <v>4</v>
      </c>
      <c r="BF27" s="245" t="s">
        <v>274</v>
      </c>
      <c r="BG27" s="245" t="s">
        <v>106</v>
      </c>
    </row>
    <row r="28" spans="1:59" s="286" customFormat="1" ht="15.75" customHeight="1" x14ac:dyDescent="0.25">
      <c r="A28" s="188"/>
      <c r="B28" s="51" t="s">
        <v>31</v>
      </c>
      <c r="C28" s="316" t="s">
        <v>29</v>
      </c>
      <c r="D28" s="102"/>
      <c r="E28" s="6"/>
      <c r="F28" s="102"/>
      <c r="G28" s="6"/>
      <c r="H28" s="102"/>
      <c r="I28" s="103"/>
      <c r="J28" s="56"/>
      <c r="K28" s="6"/>
      <c r="L28" s="55"/>
      <c r="M28" s="6"/>
      <c r="N28" s="55"/>
      <c r="O28" s="59"/>
      <c r="P28" s="55"/>
      <c r="Q28" s="6"/>
      <c r="R28" s="55"/>
      <c r="S28" s="6"/>
      <c r="T28" s="55"/>
      <c r="U28" s="58"/>
      <c r="V28" s="56"/>
      <c r="W28" s="6"/>
      <c r="X28" s="55"/>
      <c r="Y28" s="6"/>
      <c r="Z28" s="55"/>
      <c r="AA28" s="59"/>
      <c r="AB28" s="56">
        <v>1</v>
      </c>
      <c r="AC28" s="6">
        <f t="shared" si="30"/>
        <v>14</v>
      </c>
      <c r="AD28" s="55">
        <v>1</v>
      </c>
      <c r="AE28" s="6">
        <f t="shared" si="31"/>
        <v>14</v>
      </c>
      <c r="AF28" s="55">
        <v>2</v>
      </c>
      <c r="AG28" s="59" t="s">
        <v>75</v>
      </c>
      <c r="AH28" s="56"/>
      <c r="AI28" s="6"/>
      <c r="AJ28" s="55"/>
      <c r="AK28" s="6"/>
      <c r="AL28" s="55"/>
      <c r="AM28" s="59"/>
      <c r="AN28" s="56"/>
      <c r="AO28" s="6"/>
      <c r="AP28" s="57"/>
      <c r="AQ28" s="6"/>
      <c r="AR28" s="57"/>
      <c r="AS28" s="60"/>
      <c r="AT28" s="55"/>
      <c r="AU28" s="6"/>
      <c r="AV28" s="55"/>
      <c r="AW28" s="6"/>
      <c r="AX28" s="55"/>
      <c r="AY28" s="299"/>
      <c r="AZ28" s="7">
        <f t="shared" ref="AZ28:AZ29" si="44">IF(D28+J28+P28+V28+AB28+AH28+AN28+AT28=0,"",D28+J28+P28+V28+AB28+AH28+AN28+AT28)</f>
        <v>1</v>
      </c>
      <c r="BA28" s="16">
        <f t="shared" ref="BA28:BA29" si="45">IF((D28+J28+P28+V28+AB28+AH28+AN28+AT28)*14=0,"",(D28+J28+P28+V28+AB28+AH28+AN28+AT28)*14)</f>
        <v>14</v>
      </c>
      <c r="BB28" s="8">
        <f t="shared" ref="BB28:BB29" si="46">IF(F28+L28+R28+X28+AD28+AJ28+AP28+AV28=0,"",F28+L28+R28+X28+AD28+AJ28+AP28+AV28)</f>
        <v>1</v>
      </c>
      <c r="BC28" s="6">
        <f t="shared" ref="BC28:BC29" si="47">IF((L28+F28+R28+X28+AD28+AJ28+AP28+AV28)*14=0,"",(L28+F28+R28+X28+AD28+AJ28+AP28+AV28)*14)</f>
        <v>14</v>
      </c>
      <c r="BD28" s="8">
        <f t="shared" ref="BD28:BD29" si="48">IF(N28+H28+T28+Z28+AF28+AL28+AR28+AX28=0,"",N28+H28+T28+Z28+AF28+AL28+AR28+AX28)</f>
        <v>2</v>
      </c>
      <c r="BE28" s="9">
        <f t="shared" ref="BE28:BE29" si="49">IF(D28+F28+L28+J28+P28+R28+V28+X28+AB28+AD28+AH28+AJ28+AN28+AP28+AT28+AV28=0,"",D28+F28+L28+J28+P28+R28+V28+X28+AB28+AD28+AH28+AJ28+AN28+AP28+AT28+AV28)</f>
        <v>2</v>
      </c>
      <c r="BF28" s="245"/>
      <c r="BG28" s="245"/>
    </row>
    <row r="29" spans="1:59" s="286" customFormat="1" ht="15.75" customHeight="1" x14ac:dyDescent="0.25">
      <c r="A29" s="188"/>
      <c r="B29" s="51" t="s">
        <v>31</v>
      </c>
      <c r="C29" s="316" t="s">
        <v>30</v>
      </c>
      <c r="D29" s="102"/>
      <c r="E29" s="6"/>
      <c r="F29" s="102"/>
      <c r="G29" s="6"/>
      <c r="H29" s="102"/>
      <c r="I29" s="103"/>
      <c r="J29" s="56"/>
      <c r="K29" s="6"/>
      <c r="L29" s="55"/>
      <c r="M29" s="6"/>
      <c r="N29" s="55"/>
      <c r="O29" s="59"/>
      <c r="P29" s="55"/>
      <c r="Q29" s="6"/>
      <c r="R29" s="55"/>
      <c r="S29" s="6"/>
      <c r="T29" s="55"/>
      <c r="U29" s="58"/>
      <c r="V29" s="56"/>
      <c r="W29" s="6"/>
      <c r="X29" s="55"/>
      <c r="Y29" s="6"/>
      <c r="Z29" s="55"/>
      <c r="AA29" s="59"/>
      <c r="AB29" s="55"/>
      <c r="AC29" s="6"/>
      <c r="AD29" s="55"/>
      <c r="AE29" s="6"/>
      <c r="AF29" s="55"/>
      <c r="AG29" s="58"/>
      <c r="AH29" s="56">
        <v>2</v>
      </c>
      <c r="AI29" s="6">
        <f t="shared" ref="AI29:AI30" si="50">IF(AH29*14=0,"",AH29*14)</f>
        <v>28</v>
      </c>
      <c r="AJ29" s="55">
        <v>2</v>
      </c>
      <c r="AK29" s="6">
        <f t="shared" ref="AK29:AK30" si="51">IF(AJ29*14=0,"",AJ29*14)</f>
        <v>28</v>
      </c>
      <c r="AL29" s="55">
        <v>4</v>
      </c>
      <c r="AM29" s="59" t="s">
        <v>75</v>
      </c>
      <c r="AN29" s="56"/>
      <c r="AO29" s="6"/>
      <c r="AP29" s="57"/>
      <c r="AQ29" s="6"/>
      <c r="AR29" s="57"/>
      <c r="AS29" s="60"/>
      <c r="AT29" s="55"/>
      <c r="AU29" s="6"/>
      <c r="AV29" s="55"/>
      <c r="AW29" s="6"/>
      <c r="AX29" s="55"/>
      <c r="AY29" s="299"/>
      <c r="AZ29" s="7">
        <f t="shared" si="44"/>
        <v>2</v>
      </c>
      <c r="BA29" s="16">
        <f t="shared" si="45"/>
        <v>28</v>
      </c>
      <c r="BB29" s="8">
        <f t="shared" si="46"/>
        <v>2</v>
      </c>
      <c r="BC29" s="6">
        <f t="shared" si="47"/>
        <v>28</v>
      </c>
      <c r="BD29" s="8">
        <f t="shared" si="48"/>
        <v>4</v>
      </c>
      <c r="BE29" s="9">
        <f t="shared" si="49"/>
        <v>4</v>
      </c>
      <c r="BF29" s="245"/>
      <c r="BG29" s="245"/>
    </row>
    <row r="30" spans="1:59" s="286" customFormat="1" ht="15.75" customHeight="1" x14ac:dyDescent="0.25">
      <c r="A30" s="188"/>
      <c r="B30" s="51" t="s">
        <v>31</v>
      </c>
      <c r="C30" s="345" t="s">
        <v>101</v>
      </c>
      <c r="D30" s="102"/>
      <c r="E30" s="6" t="str">
        <f t="shared" ref="E30" si="52">IF(D30*14=0,"",D30*14)</f>
        <v/>
      </c>
      <c r="F30" s="102"/>
      <c r="G30" s="6" t="str">
        <f t="shared" ref="G30" si="53">IF(F30*14=0,"",F30*14)</f>
        <v/>
      </c>
      <c r="H30" s="102"/>
      <c r="I30" s="103"/>
      <c r="J30" s="56"/>
      <c r="K30" s="6" t="str">
        <f t="shared" ref="K30" si="54">IF(J30*14=0,"",J30*14)</f>
        <v/>
      </c>
      <c r="L30" s="55"/>
      <c r="M30" s="6" t="str">
        <f t="shared" ref="M30" si="55">IF(L30*14=0,"",L30*14)</f>
        <v/>
      </c>
      <c r="N30" s="55"/>
      <c r="O30" s="59"/>
      <c r="P30" s="55"/>
      <c r="Q30" s="6" t="str">
        <f t="shared" ref="Q30" si="56">IF(P30*14=0,"",P30*14)</f>
        <v/>
      </c>
      <c r="R30" s="55"/>
      <c r="S30" s="6" t="str">
        <f t="shared" ref="S30" si="57">IF(R30*14=0,"",R30*14)</f>
        <v/>
      </c>
      <c r="T30" s="55"/>
      <c r="U30" s="58"/>
      <c r="V30" s="56"/>
      <c r="W30" s="6" t="str">
        <f t="shared" ref="W30" si="58">IF(V30*14=0,"",V30*14)</f>
        <v/>
      </c>
      <c r="X30" s="55"/>
      <c r="Y30" s="6" t="str">
        <f t="shared" ref="Y30" si="59">IF(X30*14=0,"",X30*14)</f>
        <v/>
      </c>
      <c r="Z30" s="55"/>
      <c r="AA30" s="59"/>
      <c r="AB30" s="55"/>
      <c r="AC30" s="6" t="str">
        <f t="shared" ref="AC30" si="60">IF(AB30*14=0,"",AB30*14)</f>
        <v/>
      </c>
      <c r="AD30" s="55"/>
      <c r="AE30" s="6" t="str">
        <f t="shared" ref="AE30" si="61">IF(AD30*14=0,"",AD30*14)</f>
        <v/>
      </c>
      <c r="AF30" s="55"/>
      <c r="AG30" s="58"/>
      <c r="AH30" s="56"/>
      <c r="AI30" s="6" t="str">
        <f t="shared" si="50"/>
        <v/>
      </c>
      <c r="AJ30" s="55"/>
      <c r="AK30" s="6" t="str">
        <f t="shared" si="51"/>
        <v/>
      </c>
      <c r="AL30" s="55"/>
      <c r="AM30" s="59"/>
      <c r="AN30" s="56">
        <v>2</v>
      </c>
      <c r="AO30" s="6">
        <f t="shared" ref="AO30" si="62">IF(AN30*14=0,"",AN30*14)</f>
        <v>28</v>
      </c>
      <c r="AP30" s="55">
        <v>2</v>
      </c>
      <c r="AQ30" s="6">
        <f t="shared" ref="AQ30" si="63">IF(AP30*14=0,"",AP30*14)</f>
        <v>28</v>
      </c>
      <c r="AR30" s="55">
        <v>4</v>
      </c>
      <c r="AS30" s="59" t="s">
        <v>75</v>
      </c>
      <c r="AT30" s="299"/>
      <c r="AU30" s="6"/>
      <c r="AV30" s="299"/>
      <c r="AW30" s="6"/>
      <c r="AX30" s="299"/>
      <c r="AY30" s="346"/>
      <c r="AZ30" s="7">
        <f t="shared" ref="AZ30" si="64">IF(D30+J30+P30+V30+AB30+AH30+AN30+AT30=0,"",D30+J30+P30+V30+AB30+AH30+AN30+AT30)</f>
        <v>2</v>
      </c>
      <c r="BA30" s="6">
        <f t="shared" ref="BA30" si="65">IF((D30+J30+P30+V30+AB30+AH30+AN30+AT30)*14=0,"",(D30+J30+P30+V30+AB30+AH30+AN30+AT30)*14)</f>
        <v>28</v>
      </c>
      <c r="BB30" s="8">
        <f t="shared" ref="BB30" si="66">IF(F30+L30+R30+X30+AD30+AJ30+AP30+AV30=0,"",F30+L30+R30+X30+AD30+AJ30+AP30+AV30)</f>
        <v>2</v>
      </c>
      <c r="BC30" s="6">
        <f t="shared" ref="BC30" si="67">IF((L30+F30+R30+X30+AD30+AJ30+AP30+AV30)*14=0,"",(L30+F30+R30+X30+AD30+AJ30+AP30+AV30)*14)</f>
        <v>28</v>
      </c>
      <c r="BD30" s="8">
        <f t="shared" ref="BD30" si="68">IF(N30+H30+T30+Z30+AF30+AL30+AR30+AX30=0,"",N30+H30+T30+Z30+AF30+AL30+AR30+AX30)</f>
        <v>4</v>
      </c>
      <c r="BE30" s="9">
        <f t="shared" ref="BE30" si="69">IF(D30+F30+L30+J30+P30+R30+V30+X30+AB30+AD30+AH30+AJ30+AN30+AP30+AT30+AV30=0,"",D30+F30+L30+J30+P30+R30+V30+X30+AB30+AD30+AH30+AJ30+AN30+AP30+AT30+AV30)</f>
        <v>4</v>
      </c>
      <c r="BF30" s="245"/>
      <c r="BG30" s="245"/>
    </row>
    <row r="31" spans="1:59" s="2" customFormat="1" ht="15.75" customHeight="1" x14ac:dyDescent="0.25">
      <c r="A31" s="265"/>
      <c r="B31" s="51" t="s">
        <v>31</v>
      </c>
      <c r="C31" s="265"/>
      <c r="D31" s="102"/>
      <c r="E31" s="6" t="str">
        <f t="shared" si="22"/>
        <v/>
      </c>
      <c r="F31" s="102"/>
      <c r="G31" s="6" t="str">
        <f t="shared" si="23"/>
        <v/>
      </c>
      <c r="H31" s="102"/>
      <c r="I31" s="103"/>
      <c r="J31" s="56"/>
      <c r="K31" s="6" t="str">
        <f t="shared" si="24"/>
        <v/>
      </c>
      <c r="L31" s="55"/>
      <c r="M31" s="6" t="str">
        <f t="shared" si="25"/>
        <v/>
      </c>
      <c r="N31" s="55"/>
      <c r="O31" s="59"/>
      <c r="P31" s="55"/>
      <c r="Q31" s="6" t="str">
        <f t="shared" si="26"/>
        <v/>
      </c>
      <c r="R31" s="55"/>
      <c r="S31" s="6" t="str">
        <f t="shared" si="27"/>
        <v/>
      </c>
      <c r="T31" s="55"/>
      <c r="U31" s="58"/>
      <c r="V31" s="56"/>
      <c r="W31" s="6" t="str">
        <f t="shared" si="28"/>
        <v/>
      </c>
      <c r="X31" s="55"/>
      <c r="Y31" s="6" t="str">
        <f t="shared" si="29"/>
        <v/>
      </c>
      <c r="Z31" s="55"/>
      <c r="AA31" s="59"/>
      <c r="AB31" s="55"/>
      <c r="AC31" s="6" t="str">
        <f t="shared" si="30"/>
        <v/>
      </c>
      <c r="AD31" s="55"/>
      <c r="AE31" s="6" t="str">
        <f t="shared" si="31"/>
        <v/>
      </c>
      <c r="AF31" s="55"/>
      <c r="AG31" s="58"/>
      <c r="AH31" s="56"/>
      <c r="AI31" s="6" t="str">
        <f t="shared" si="42"/>
        <v/>
      </c>
      <c r="AJ31" s="55"/>
      <c r="AK31" s="6" t="str">
        <f t="shared" si="43"/>
        <v/>
      </c>
      <c r="AL31" s="260"/>
      <c r="AM31" s="59"/>
      <c r="AN31" s="56"/>
      <c r="AO31" s="6" t="str">
        <f t="shared" si="32"/>
        <v/>
      </c>
      <c r="AP31" s="57"/>
      <c r="AQ31" s="6" t="str">
        <f t="shared" si="33"/>
        <v/>
      </c>
      <c r="AR31" s="57"/>
      <c r="AS31" s="60"/>
      <c r="AT31" s="55"/>
      <c r="AU31" s="6" t="str">
        <f t="shared" si="34"/>
        <v/>
      </c>
      <c r="AV31" s="55"/>
      <c r="AW31" s="6" t="str">
        <f t="shared" si="35"/>
        <v/>
      </c>
      <c r="AX31" s="55"/>
      <c r="AY31" s="55"/>
      <c r="AZ31" s="7" t="str">
        <f t="shared" si="36"/>
        <v/>
      </c>
      <c r="BA31" s="16" t="str">
        <f t="shared" si="37"/>
        <v/>
      </c>
      <c r="BB31" s="8" t="str">
        <f t="shared" si="38"/>
        <v/>
      </c>
      <c r="BC31" s="6" t="str">
        <f t="shared" si="39"/>
        <v/>
      </c>
      <c r="BD31" s="8" t="str">
        <f t="shared" si="40"/>
        <v/>
      </c>
      <c r="BE31" s="9" t="str">
        <f t="shared" si="41"/>
        <v/>
      </c>
      <c r="BF31" s="251"/>
      <c r="BG31" s="245"/>
    </row>
    <row r="32" spans="1:59" s="121" customFormat="1" ht="15.75" customHeight="1" thickBot="1" x14ac:dyDescent="0.35">
      <c r="A32" s="187"/>
      <c r="B32" s="11"/>
      <c r="C32" s="174" t="s">
        <v>51</v>
      </c>
      <c r="D32" s="132">
        <f>SUM(D12:D31)</f>
        <v>0</v>
      </c>
      <c r="E32" s="132">
        <f>SUM(E12:E31)</f>
        <v>0</v>
      </c>
      <c r="F32" s="132">
        <f>SUM(F12:F31)</f>
        <v>0</v>
      </c>
      <c r="G32" s="132">
        <f>SUM(G12:G31)</f>
        <v>0</v>
      </c>
      <c r="H32" s="132">
        <f>SUM(H12:H31)</f>
        <v>0</v>
      </c>
      <c r="I32" s="195" t="s">
        <v>17</v>
      </c>
      <c r="J32" s="132">
        <f>SUM(J12:J31)</f>
        <v>0</v>
      </c>
      <c r="K32" s="132">
        <f>SUM(K12:K31)</f>
        <v>0</v>
      </c>
      <c r="L32" s="132">
        <f>SUM(L12:L31)</f>
        <v>0</v>
      </c>
      <c r="M32" s="132">
        <f>SUM(M12:M31)</f>
        <v>0</v>
      </c>
      <c r="N32" s="132">
        <f>SUM(N12:N31)</f>
        <v>0</v>
      </c>
      <c r="O32" s="195" t="s">
        <v>17</v>
      </c>
      <c r="P32" s="132">
        <f>SUM(P12:P31)</f>
        <v>0</v>
      </c>
      <c r="Q32" s="132">
        <f>SUM(Q12:Q31)</f>
        <v>0</v>
      </c>
      <c r="R32" s="132">
        <f>SUM(R12:R31)</f>
        <v>0</v>
      </c>
      <c r="S32" s="132">
        <f>SUM(S12:S31)</f>
        <v>0</v>
      </c>
      <c r="T32" s="132">
        <f>SUM(T12:T31)</f>
        <v>0</v>
      </c>
      <c r="U32" s="195" t="s">
        <v>17</v>
      </c>
      <c r="V32" s="132">
        <f>SUM(V12:V31)</f>
        <v>0</v>
      </c>
      <c r="W32" s="132">
        <f>SUM(W12:W31)</f>
        <v>0</v>
      </c>
      <c r="X32" s="132">
        <f>SUM(X12:X31)</f>
        <v>0</v>
      </c>
      <c r="Y32" s="132">
        <f>SUM(Y12:Y31)</f>
        <v>0</v>
      </c>
      <c r="Z32" s="132">
        <f>SUM(Z12:Z31)</f>
        <v>0</v>
      </c>
      <c r="AA32" s="195" t="s">
        <v>17</v>
      </c>
      <c r="AB32" s="132">
        <f>SUM(AB12:AB31)</f>
        <v>13</v>
      </c>
      <c r="AC32" s="132">
        <f>SUM(AC12:AC31)</f>
        <v>182</v>
      </c>
      <c r="AD32" s="132">
        <f>SUM(AD12:AD31)</f>
        <v>10</v>
      </c>
      <c r="AE32" s="132">
        <f>SUM(AE12:AE31)</f>
        <v>140</v>
      </c>
      <c r="AF32" s="132">
        <f>SUM(AF12:AF31)</f>
        <v>22</v>
      </c>
      <c r="AG32" s="195" t="s">
        <v>17</v>
      </c>
      <c r="AH32" s="132">
        <f>SUM(AH12:AH31)</f>
        <v>11</v>
      </c>
      <c r="AI32" s="132">
        <f>SUM(AI12:AI31)</f>
        <v>154</v>
      </c>
      <c r="AJ32" s="132">
        <f>SUM(AJ12:AJ31)</f>
        <v>9</v>
      </c>
      <c r="AK32" s="132">
        <f>SUM(AK12:AK31)</f>
        <v>126</v>
      </c>
      <c r="AL32" s="132">
        <f>SUM(AL12:AL31)</f>
        <v>20</v>
      </c>
      <c r="AM32" s="195" t="s">
        <v>17</v>
      </c>
      <c r="AN32" s="132">
        <f>SUM(AN12:AN31)</f>
        <v>12</v>
      </c>
      <c r="AO32" s="132">
        <f>SUM(AO12:AO31)</f>
        <v>168</v>
      </c>
      <c r="AP32" s="132">
        <f>SUM(AP12:AP31)</f>
        <v>11</v>
      </c>
      <c r="AQ32" s="132">
        <f>SUM(AQ12:AQ31)</f>
        <v>154</v>
      </c>
      <c r="AR32" s="132">
        <f>SUM(AR12:AR31)</f>
        <v>24</v>
      </c>
      <c r="AS32" s="195" t="s">
        <v>17</v>
      </c>
      <c r="AT32" s="132">
        <f>SUM(AT12:AT31)</f>
        <v>6</v>
      </c>
      <c r="AU32" s="132">
        <f>SUM(AU12:AU31)</f>
        <v>84</v>
      </c>
      <c r="AV32" s="132">
        <f>SUM(AV12:AV31)</f>
        <v>10</v>
      </c>
      <c r="AW32" s="132">
        <f>SUM(AW12:AW31)</f>
        <v>140</v>
      </c>
      <c r="AX32" s="132">
        <f>SUM(AX12:AX31)</f>
        <v>16</v>
      </c>
      <c r="AY32" s="195" t="s">
        <v>17</v>
      </c>
      <c r="AZ32" s="132">
        <f t="shared" ref="AZ32:BE32" si="70">SUM(AZ12:AZ31)</f>
        <v>42</v>
      </c>
      <c r="BA32" s="132">
        <f t="shared" si="70"/>
        <v>588</v>
      </c>
      <c r="BB32" s="132">
        <f t="shared" si="70"/>
        <v>40</v>
      </c>
      <c r="BC32" s="132">
        <f t="shared" si="70"/>
        <v>560</v>
      </c>
      <c r="BD32" s="132">
        <f t="shared" si="70"/>
        <v>82</v>
      </c>
      <c r="BE32" s="132">
        <f t="shared" si="70"/>
        <v>82</v>
      </c>
    </row>
    <row r="33" spans="1:59" s="121" customFormat="1" ht="15.75" customHeight="1" thickBot="1" x14ac:dyDescent="0.35">
      <c r="A33" s="172"/>
      <c r="B33" s="173"/>
      <c r="C33" s="119" t="s">
        <v>41</v>
      </c>
      <c r="D33" s="120">
        <f>D10+D32</f>
        <v>0</v>
      </c>
      <c r="E33" s="120">
        <f>E10+E32</f>
        <v>0</v>
      </c>
      <c r="F33" s="120">
        <f>F10+F32</f>
        <v>30</v>
      </c>
      <c r="G33" s="120">
        <f>G10+G32</f>
        <v>600</v>
      </c>
      <c r="H33" s="120">
        <f>H10+H32</f>
        <v>27</v>
      </c>
      <c r="I33" s="196" t="s">
        <v>17</v>
      </c>
      <c r="J33" s="120">
        <f>J10+J32</f>
        <v>16</v>
      </c>
      <c r="K33" s="120">
        <f>K10+K32</f>
        <v>224</v>
      </c>
      <c r="L33" s="120">
        <f>L10+L32</f>
        <v>16</v>
      </c>
      <c r="M33" s="120">
        <f>M10+M32</f>
        <v>224</v>
      </c>
      <c r="N33" s="120">
        <f>N10+N32</f>
        <v>31</v>
      </c>
      <c r="O33" s="196" t="s">
        <v>17</v>
      </c>
      <c r="P33" s="120">
        <f>P10+P32</f>
        <v>10</v>
      </c>
      <c r="Q33" s="120">
        <f>Q10+Q32</f>
        <v>140</v>
      </c>
      <c r="R33" s="120">
        <f>R10+R32</f>
        <v>21</v>
      </c>
      <c r="S33" s="120">
        <f>S10+S32</f>
        <v>304</v>
      </c>
      <c r="T33" s="120">
        <f>T10+T32</f>
        <v>29</v>
      </c>
      <c r="U33" s="196" t="s">
        <v>17</v>
      </c>
      <c r="V33" s="120">
        <f>V10+V32</f>
        <v>12</v>
      </c>
      <c r="W33" s="120">
        <f>W10+W32</f>
        <v>168</v>
      </c>
      <c r="X33" s="120">
        <f>X10+X32</f>
        <v>20</v>
      </c>
      <c r="Y33" s="120">
        <f>Y10+Y32</f>
        <v>280</v>
      </c>
      <c r="Z33" s="120">
        <f>Z10+Z32</f>
        <v>31</v>
      </c>
      <c r="AA33" s="196" t="s">
        <v>17</v>
      </c>
      <c r="AB33" s="120">
        <f>AB10+AB32</f>
        <v>16</v>
      </c>
      <c r="AC33" s="120">
        <f>AC10+AC32</f>
        <v>224</v>
      </c>
      <c r="AD33" s="120">
        <f>AD10+AD32</f>
        <v>15</v>
      </c>
      <c r="AE33" s="120">
        <f>AE10+AE32</f>
        <v>210</v>
      </c>
      <c r="AF33" s="120">
        <f>AF10+AF32</f>
        <v>30</v>
      </c>
      <c r="AG33" s="196" t="s">
        <v>17</v>
      </c>
      <c r="AH33" s="120">
        <f>AH10+AH32</f>
        <v>13</v>
      </c>
      <c r="AI33" s="120">
        <f>AI10+AI32</f>
        <v>182</v>
      </c>
      <c r="AJ33" s="120">
        <f>AJ10+AJ32</f>
        <v>17</v>
      </c>
      <c r="AK33" s="120">
        <f>AK10+AK32</f>
        <v>242</v>
      </c>
      <c r="AL33" s="120">
        <f>AL10+AL32</f>
        <v>30</v>
      </c>
      <c r="AM33" s="196" t="s">
        <v>17</v>
      </c>
      <c r="AN33" s="120">
        <f>AN10+AN32</f>
        <v>12</v>
      </c>
      <c r="AO33" s="120">
        <f>AO10+AO32</f>
        <v>168</v>
      </c>
      <c r="AP33" s="120">
        <f>AP10+AP32</f>
        <v>17</v>
      </c>
      <c r="AQ33" s="120">
        <f>AQ10+AQ32</f>
        <v>242</v>
      </c>
      <c r="AR33" s="120">
        <f>AR10+AR32</f>
        <v>30</v>
      </c>
      <c r="AS33" s="196" t="s">
        <v>17</v>
      </c>
      <c r="AT33" s="120">
        <f>AT10+AT32</f>
        <v>6</v>
      </c>
      <c r="AU33" s="120">
        <f>AU10+AU32</f>
        <v>84</v>
      </c>
      <c r="AV33" s="120">
        <f>AV10+AV32</f>
        <v>26</v>
      </c>
      <c r="AW33" s="120">
        <f>AW10+AW32</f>
        <v>376</v>
      </c>
      <c r="AX33" s="120">
        <f>AX10+AX32</f>
        <v>32</v>
      </c>
      <c r="AY33" s="196" t="s">
        <v>17</v>
      </c>
      <c r="AZ33" s="133">
        <f t="shared" ref="AZ33:BE33" si="71">AZ10+AZ32</f>
        <v>85</v>
      </c>
      <c r="BA33" s="133">
        <f t="shared" si="71"/>
        <v>1190</v>
      </c>
      <c r="BB33" s="133">
        <f t="shared" si="71"/>
        <v>160</v>
      </c>
      <c r="BC33" s="133">
        <f t="shared" si="71"/>
        <v>2260</v>
      </c>
      <c r="BD33" s="133">
        <f t="shared" si="71"/>
        <v>238</v>
      </c>
      <c r="BE33" s="133">
        <f t="shared" si="71"/>
        <v>119</v>
      </c>
    </row>
    <row r="34" spans="1:59" ht="15.75" customHeight="1" x14ac:dyDescent="0.3">
      <c r="A34" s="134"/>
      <c r="B34" s="135"/>
      <c r="C34" s="136" t="s">
        <v>16</v>
      </c>
      <c r="D34" s="459"/>
      <c r="E34" s="459"/>
      <c r="F34" s="459"/>
      <c r="G34" s="459"/>
      <c r="H34" s="459"/>
      <c r="I34" s="459"/>
      <c r="J34" s="459"/>
      <c r="K34" s="459"/>
      <c r="L34" s="459"/>
      <c r="M34" s="459"/>
      <c r="N34" s="459"/>
      <c r="O34" s="459"/>
      <c r="P34" s="459"/>
      <c r="Q34" s="459"/>
      <c r="R34" s="459"/>
      <c r="S34" s="459"/>
      <c r="T34" s="459"/>
      <c r="U34" s="459"/>
      <c r="V34" s="459"/>
      <c r="W34" s="459"/>
      <c r="X34" s="459"/>
      <c r="Y34" s="459"/>
      <c r="Z34" s="459"/>
      <c r="AA34" s="459"/>
      <c r="AB34" s="459"/>
      <c r="AC34" s="459"/>
      <c r="AD34" s="459"/>
      <c r="AE34" s="459"/>
      <c r="AF34" s="459"/>
      <c r="AG34" s="459"/>
      <c r="AH34" s="459"/>
      <c r="AI34" s="459"/>
      <c r="AJ34" s="459"/>
      <c r="AK34" s="459"/>
      <c r="AL34" s="459"/>
      <c r="AM34" s="459"/>
      <c r="AN34" s="459"/>
      <c r="AO34" s="459"/>
      <c r="AP34" s="459"/>
      <c r="AQ34" s="459"/>
      <c r="AR34" s="459"/>
      <c r="AS34" s="459"/>
      <c r="AT34" s="459"/>
      <c r="AU34" s="459"/>
      <c r="AV34" s="459"/>
      <c r="AW34" s="459"/>
      <c r="AX34" s="459"/>
      <c r="AY34" s="459"/>
      <c r="AZ34" s="459"/>
      <c r="BA34" s="459"/>
      <c r="BB34" s="459"/>
      <c r="BC34" s="459"/>
      <c r="BD34" s="459"/>
      <c r="BE34" s="493"/>
      <c r="BF34" s="189"/>
      <c r="BG34" s="189"/>
    </row>
    <row r="35" spans="1:59" s="95" customFormat="1" ht="15.75" customHeight="1" x14ac:dyDescent="0.25">
      <c r="A35" s="265" t="s">
        <v>305</v>
      </c>
      <c r="B35" s="53" t="s">
        <v>15</v>
      </c>
      <c r="C35" s="257" t="s">
        <v>303</v>
      </c>
      <c r="D35" s="102"/>
      <c r="E35" s="6" t="str">
        <f>IF(D35*14=0,"",D35*14)</f>
        <v/>
      </c>
      <c r="F35" s="102"/>
      <c r="G35" s="6" t="str">
        <f>IF(F35*14=0,"",F35*14)</f>
        <v/>
      </c>
      <c r="H35" s="102"/>
      <c r="I35" s="103"/>
      <c r="J35" s="56"/>
      <c r="K35" s="6" t="str">
        <f>IF(J35*14=0,"",J35*14)</f>
        <v/>
      </c>
      <c r="L35" s="55"/>
      <c r="M35" s="6" t="str">
        <f>IF(L35*14=0,"",L35*14)</f>
        <v/>
      </c>
      <c r="N35" s="55"/>
      <c r="O35" s="59"/>
      <c r="P35" s="55"/>
      <c r="Q35" s="6" t="str">
        <f>IF(P35*14=0,"",P35*14)</f>
        <v/>
      </c>
      <c r="R35" s="55"/>
      <c r="S35" s="6" t="str">
        <f>IF(R35*14=0,"",R35*14)</f>
        <v/>
      </c>
      <c r="T35" s="55"/>
      <c r="U35" s="58"/>
      <c r="V35" s="56"/>
      <c r="W35" s="6" t="str">
        <f>IF(V35*14=0,"",V35*14)</f>
        <v/>
      </c>
      <c r="X35" s="55"/>
      <c r="Y35" s="6" t="str">
        <f>IF(X35*14=0,"",X35*14)</f>
        <v/>
      </c>
      <c r="Z35" s="55"/>
      <c r="AA35" s="59"/>
      <c r="AB35" s="55"/>
      <c r="AC35" s="6" t="str">
        <f>IF(AB35*14=0,"",AB35*14)</f>
        <v/>
      </c>
      <c r="AD35" s="55"/>
      <c r="AE35" s="6" t="str">
        <f>IF(AD35*14=0,"",AD35*14)</f>
        <v/>
      </c>
      <c r="AF35" s="55"/>
      <c r="AG35" s="58"/>
      <c r="AH35" s="56"/>
      <c r="AI35" s="6" t="str">
        <f>IF(AH35*14=0,"",AH35*14)</f>
        <v/>
      </c>
      <c r="AJ35" s="55"/>
      <c r="AK35" s="6" t="str">
        <f>IF(AJ35*14=0,"",AJ35*14)</f>
        <v/>
      </c>
      <c r="AL35" s="55"/>
      <c r="AM35" s="59"/>
      <c r="AN35" s="56"/>
      <c r="AO35" s="6" t="str">
        <f>IF(AN35*14=0,"",AN35*14)</f>
        <v/>
      </c>
      <c r="AP35" s="57"/>
      <c r="AQ35" s="6" t="str">
        <f>IF(AP35*14=0,"",AP35*14)</f>
        <v/>
      </c>
      <c r="AR35" s="57"/>
      <c r="AS35" s="60"/>
      <c r="AT35" s="55"/>
      <c r="AU35" s="6" t="str">
        <f>IF(AT35*14=0,"",AT35*14)</f>
        <v/>
      </c>
      <c r="AV35" s="55"/>
      <c r="AW35" s="6" t="str">
        <f>IF(AV35*14=0,"",AV35*14)</f>
        <v/>
      </c>
      <c r="AX35" s="55"/>
      <c r="AY35" s="55"/>
      <c r="AZ35" s="7" t="str">
        <f>IF(D35+J35+P35+V35+AB35+AH35+AN35+AT35=0,"",D35+J35+P35+V35+AB35+AH35+AN35+AT35)</f>
        <v/>
      </c>
      <c r="BA35" s="16" t="str">
        <f>IF((P35+V35+AB35+AH35+AN35+AT35)*14=0,"",(P35+V35+AB35+AH35+AN35+AT35)*14)</f>
        <v/>
      </c>
      <c r="BB35" s="8" t="str">
        <f>IF(F35+L35+R35+X35+AD35+AJ35+AP35+AV35=0,"",F35+L35+R35+X35+AD35+AJ35+AP35+AV35)</f>
        <v/>
      </c>
      <c r="BC35" s="6" t="str">
        <f>IF((L35+F35+R35+X35+AD35+AJ35+AP35+AV35)*14=0,"",(L35+F35+R35+X35+AD35+AJ35+AP35+AV35)*14)</f>
        <v/>
      </c>
      <c r="BD35" s="61" t="s">
        <v>17</v>
      </c>
      <c r="BE35" s="183" t="str">
        <f>IF(D35+F35+L35+J35+P35+R35+V35+X35+AB35+AD35+AH35+AJ35+AN35+AP35+AT35+AV35=0,"",D35+F35+L35+J35+P35+R35+V35+X35+AB35+AD35+AH35+AJ35+AN35+AP35+AT35+AV35)</f>
        <v/>
      </c>
      <c r="BF35" s="263" t="s">
        <v>274</v>
      </c>
      <c r="BG35" s="263" t="s">
        <v>105</v>
      </c>
    </row>
    <row r="36" spans="1:59" s="95" customFormat="1" ht="15.75" customHeight="1" x14ac:dyDescent="0.25">
      <c r="A36" s="265" t="s">
        <v>306</v>
      </c>
      <c r="B36" s="53" t="s">
        <v>15</v>
      </c>
      <c r="C36" s="257" t="s">
        <v>304</v>
      </c>
      <c r="D36" s="102"/>
      <c r="E36" s="6" t="str">
        <f>IF(D36*14=0,"",D36*14)</f>
        <v/>
      </c>
      <c r="F36" s="102"/>
      <c r="G36" s="6" t="str">
        <f>IF(F36*14=0,"",F36*14)</f>
        <v/>
      </c>
      <c r="H36" s="102"/>
      <c r="I36" s="103"/>
      <c r="J36" s="56"/>
      <c r="K36" s="6" t="str">
        <f>IF(J36*14=0,"",J36*14)</f>
        <v/>
      </c>
      <c r="L36" s="55"/>
      <c r="M36" s="6" t="str">
        <f>IF(L36*14=0,"",L36*14)</f>
        <v/>
      </c>
      <c r="N36" s="55"/>
      <c r="O36" s="59"/>
      <c r="P36" s="55"/>
      <c r="Q36" s="6" t="str">
        <f>IF(P36*14=0,"",P36*14)</f>
        <v/>
      </c>
      <c r="R36" s="55"/>
      <c r="S36" s="6" t="str">
        <f>IF(R36*14=0,"",R36*14)</f>
        <v/>
      </c>
      <c r="T36" s="55"/>
      <c r="U36" s="58"/>
      <c r="V36" s="56"/>
      <c r="W36" s="6" t="str">
        <f>IF(V36*14=0,"",V36*14)</f>
        <v/>
      </c>
      <c r="X36" s="55"/>
      <c r="Y36" s="6" t="str">
        <f>IF(X36*14=0,"",X36*14)</f>
        <v/>
      </c>
      <c r="Z36" s="55"/>
      <c r="AA36" s="59"/>
      <c r="AB36" s="55"/>
      <c r="AC36" s="6" t="str">
        <f>IF(AB36*14=0,"",AB36*14)</f>
        <v/>
      </c>
      <c r="AD36" s="55"/>
      <c r="AE36" s="6" t="str">
        <f>IF(AD36*14=0,"",AD36*14)</f>
        <v/>
      </c>
      <c r="AF36" s="55"/>
      <c r="AG36" s="58"/>
      <c r="AH36" s="56"/>
      <c r="AI36" s="6" t="str">
        <f>IF(AH36*14=0,"",AH36*14)</f>
        <v/>
      </c>
      <c r="AJ36" s="55"/>
      <c r="AK36" s="6" t="str">
        <f>IF(AJ36*14=0,"",AJ36*14)</f>
        <v/>
      </c>
      <c r="AL36" s="55"/>
      <c r="AM36" s="59"/>
      <c r="AN36" s="56"/>
      <c r="AO36" s="6" t="str">
        <f>IF(AN36*14=0,"",AN36*14)</f>
        <v/>
      </c>
      <c r="AP36" s="57"/>
      <c r="AQ36" s="6" t="str">
        <f>IF(AP36*14=0,"",AP36*14)</f>
        <v/>
      </c>
      <c r="AR36" s="57"/>
      <c r="AS36" s="60"/>
      <c r="AT36" s="55"/>
      <c r="AU36" s="6" t="str">
        <f>IF(AT36*14=0,"",AT36*14)</f>
        <v/>
      </c>
      <c r="AV36" s="55"/>
      <c r="AW36" s="6" t="str">
        <f>IF(AV36*14=0,"",AV36*14)</f>
        <v/>
      </c>
      <c r="AX36" s="55"/>
      <c r="AY36" s="55"/>
      <c r="AZ36" s="7" t="str">
        <f>IF(D36+J36+P36+V36+AB36+AH36+AN36+AT36=0,"",D36+J36+P36+V36+AB36+AH36+AN36+AT36)</f>
        <v/>
      </c>
      <c r="BA36" s="16" t="str">
        <f>IF((P36+V36+AB36+AH36+AN36+AT36)*14=0,"",(P36+V36+AB36+AH36+AN36+AT36)*14)</f>
        <v/>
      </c>
      <c r="BB36" s="8" t="str">
        <f>IF(F36+L36+R36+X36+AD36+AJ36+AP36+AV36=0,"",F36+L36+R36+X36+AD36+AJ36+AP36+AV36)</f>
        <v/>
      </c>
      <c r="BC36" s="6" t="str">
        <f>IF((L36+F36+R36+X36+AD36+AJ36+AP36+AV36)*14=0,"",(L36+F36+R36+X36+AD36+AJ36+AP36+AV36)*14)</f>
        <v/>
      </c>
      <c r="BD36" s="61" t="s">
        <v>17</v>
      </c>
      <c r="BE36" s="183" t="str">
        <f>IF(D36+F36+L36+J36+P36+R36+V36+X36+AB36+AD36+AH36+AJ36+AN36+AP36+AT36+AV36=0,"",D36+F36+L36+J36+P36+R36+V36+X36+AB36+AD36+AH36+AJ36+AN36+AP36+AT36+AV36)</f>
        <v/>
      </c>
      <c r="BF36" s="263" t="s">
        <v>274</v>
      </c>
      <c r="BG36" s="263" t="s">
        <v>106</v>
      </c>
    </row>
    <row r="37" spans="1:59" s="95" customFormat="1" ht="15.75" customHeight="1" thickBot="1" x14ac:dyDescent="0.3">
      <c r="A37" s="96"/>
      <c r="B37" s="53" t="s">
        <v>15</v>
      </c>
      <c r="C37" s="52"/>
      <c r="D37" s="102"/>
      <c r="E37" s="6" t="str">
        <f>IF(D37*14=0,"",D37*14)</f>
        <v/>
      </c>
      <c r="F37" s="102"/>
      <c r="G37" s="6" t="str">
        <f>IF(F37*14=0,"",F37*14)</f>
        <v/>
      </c>
      <c r="H37" s="102"/>
      <c r="I37" s="103"/>
      <c r="J37" s="56"/>
      <c r="K37" s="6" t="str">
        <f>IF(J37*14=0,"",J37*14)</f>
        <v/>
      </c>
      <c r="L37" s="55"/>
      <c r="M37" s="6" t="str">
        <f>IF(L37*14=0,"",L37*14)</f>
        <v/>
      </c>
      <c r="N37" s="55"/>
      <c r="O37" s="59"/>
      <c r="P37" s="55"/>
      <c r="Q37" s="6" t="str">
        <f>IF(P37*14=0,"",P37*14)</f>
        <v/>
      </c>
      <c r="R37" s="55"/>
      <c r="S37" s="6" t="str">
        <f>IF(R37*14=0,"",R37*14)</f>
        <v/>
      </c>
      <c r="T37" s="55"/>
      <c r="U37" s="58"/>
      <c r="V37" s="56"/>
      <c r="W37" s="6" t="str">
        <f>IF(V37*14=0,"",V37*14)</f>
        <v/>
      </c>
      <c r="X37" s="55"/>
      <c r="Y37" s="6" t="str">
        <f>IF(X37*14=0,"",X37*14)</f>
        <v/>
      </c>
      <c r="Z37" s="55"/>
      <c r="AA37" s="59"/>
      <c r="AB37" s="55"/>
      <c r="AC37" s="6" t="str">
        <f>IF(AB37*14=0,"",AB37*14)</f>
        <v/>
      </c>
      <c r="AD37" s="55"/>
      <c r="AE37" s="6" t="str">
        <f>IF(AD37*14=0,"",AD37*14)</f>
        <v/>
      </c>
      <c r="AF37" s="55"/>
      <c r="AG37" s="58"/>
      <c r="AH37" s="56"/>
      <c r="AI37" s="6" t="str">
        <f>IF(AH37*14=0,"",AH37*14)</f>
        <v/>
      </c>
      <c r="AJ37" s="55"/>
      <c r="AK37" s="6" t="str">
        <f>IF(AJ37*14=0,"",AJ37*14)</f>
        <v/>
      </c>
      <c r="AL37" s="55"/>
      <c r="AM37" s="59"/>
      <c r="AN37" s="56"/>
      <c r="AO37" s="6" t="str">
        <f>IF(AN37*14=0,"",AN37*14)</f>
        <v/>
      </c>
      <c r="AP37" s="57"/>
      <c r="AQ37" s="6" t="str">
        <f>IF(AP37*14=0,"",AP37*14)</f>
        <v/>
      </c>
      <c r="AR37" s="57"/>
      <c r="AS37" s="60"/>
      <c r="AT37" s="55"/>
      <c r="AU37" s="6" t="str">
        <f>IF(AT37*14=0,"",AT37*14)</f>
        <v/>
      </c>
      <c r="AV37" s="55"/>
      <c r="AW37" s="6" t="str">
        <f>IF(AV37*14=0,"",AV37*14)</f>
        <v/>
      </c>
      <c r="AX37" s="55"/>
      <c r="AY37" s="55"/>
      <c r="AZ37" s="7" t="str">
        <f>IF(D37+J37+P37+V37+AB37+AH37+AN37+AT37=0,"",D37+J37+P37+V37+AB37+AH37+AN37+AT37)</f>
        <v/>
      </c>
      <c r="BA37" s="16" t="str">
        <f>IF((P37+V37+AB37+AH37+AN37+AT37)*14=0,"",(P37+V37+AB37+AH37+AN37+AT37)*14)</f>
        <v/>
      </c>
      <c r="BB37" s="8" t="str">
        <f>IF(F37+L37+R37+X37+AD37+AJ37+AP37+AV37=0,"",F37+L37+R37+X37+AD37+AJ37+AP37+AV37)</f>
        <v/>
      </c>
      <c r="BC37" s="16" t="str">
        <f>IF((L37+F37+R37+X37+AD37+AJ37+AP37+AV37)*14=0,"",(L37+F37+R37+X37+AD37+AJ37+AP37+AV37)*14)</f>
        <v/>
      </c>
      <c r="BD37" s="61" t="s">
        <v>17</v>
      </c>
      <c r="BE37" s="183" t="str">
        <f>IF(D37+F37+L37+J37+P37+R37+V37+X37+AB37+AD37+AH37+AJ37+AN37+AP37+AT37+AV37=0,"",D37+F37+L37+J37+P37+R37+V37+X37+AB37+AD37+AH37+AJ37+AN37+AP37+AT37+AV37)</f>
        <v/>
      </c>
      <c r="BF37" s="263"/>
      <c r="BG37" s="263"/>
    </row>
    <row r="38" spans="1:59" ht="15.75" customHeight="1" thickBot="1" x14ac:dyDescent="0.35">
      <c r="A38" s="137"/>
      <c r="B38" s="138"/>
      <c r="C38" s="139" t="s">
        <v>18</v>
      </c>
      <c r="D38" s="140">
        <f>SUM(D35:D37)</f>
        <v>0</v>
      </c>
      <c r="E38" s="141" t="str">
        <f>IF(D38*14=0,"",D38*14)</f>
        <v/>
      </c>
      <c r="F38" s="142">
        <f>SUM(F35:F37)</f>
        <v>0</v>
      </c>
      <c r="G38" s="141" t="str">
        <f>IF(F38*14=0,"",F38*14)</f>
        <v/>
      </c>
      <c r="H38" s="143" t="s">
        <v>17</v>
      </c>
      <c r="I38" s="144" t="s">
        <v>17</v>
      </c>
      <c r="J38" s="145">
        <f>SUM(J35:J37)</f>
        <v>0</v>
      </c>
      <c r="K38" s="141" t="str">
        <f>IF(J38*14=0,"",J38*14)</f>
        <v/>
      </c>
      <c r="L38" s="142">
        <f>SUM(L35:L37)</f>
        <v>0</v>
      </c>
      <c r="M38" s="141" t="str">
        <f>IF(L38*14=0,"",L38*14)</f>
        <v/>
      </c>
      <c r="N38" s="143" t="s">
        <v>17</v>
      </c>
      <c r="O38" s="144" t="s">
        <v>17</v>
      </c>
      <c r="P38" s="140">
        <f>SUM(P35:P37)</f>
        <v>0</v>
      </c>
      <c r="Q38" s="141" t="str">
        <f>IF(P38*14=0,"",P38*14)</f>
        <v/>
      </c>
      <c r="R38" s="142">
        <f>SUM(R35:R37)</f>
        <v>0</v>
      </c>
      <c r="S38" s="141" t="str">
        <f>IF(R38*14=0,"",R38*14)</f>
        <v/>
      </c>
      <c r="T38" s="146" t="s">
        <v>17</v>
      </c>
      <c r="U38" s="144" t="s">
        <v>17</v>
      </c>
      <c r="V38" s="145">
        <f>SUM(V35:V37)</f>
        <v>0</v>
      </c>
      <c r="W38" s="141" t="str">
        <f>IF(V38*14=0,"",V38*14)</f>
        <v/>
      </c>
      <c r="X38" s="142">
        <f>SUM(X35:X37)</f>
        <v>0</v>
      </c>
      <c r="Y38" s="141" t="str">
        <f>IF(X38*14=0,"",X38*14)</f>
        <v/>
      </c>
      <c r="Z38" s="143" t="s">
        <v>17</v>
      </c>
      <c r="AA38" s="144" t="s">
        <v>17</v>
      </c>
      <c r="AB38" s="140">
        <f>SUM(AB35:AB37)</f>
        <v>0</v>
      </c>
      <c r="AC38" s="141" t="str">
        <f>IF(AB38*14=0,"",AB38*14)</f>
        <v/>
      </c>
      <c r="AD38" s="142">
        <f>SUM(AD35:AD37)</f>
        <v>0</v>
      </c>
      <c r="AE38" s="141" t="str">
        <f>IF(AD38*14=0,"",AD38*14)</f>
        <v/>
      </c>
      <c r="AF38" s="143" t="s">
        <v>17</v>
      </c>
      <c r="AG38" s="144" t="s">
        <v>17</v>
      </c>
      <c r="AH38" s="145">
        <f>SUM(AH35:AH37)</f>
        <v>0</v>
      </c>
      <c r="AI38" s="141" t="str">
        <f>IF(AH38*14=0,"",AH38*14)</f>
        <v/>
      </c>
      <c r="AJ38" s="142">
        <f>SUM(AJ35:AJ37)</f>
        <v>0</v>
      </c>
      <c r="AK38" s="141" t="str">
        <f>IF(AJ38*14=0,"",AJ38*14)</f>
        <v/>
      </c>
      <c r="AL38" s="143" t="s">
        <v>17</v>
      </c>
      <c r="AM38" s="144" t="s">
        <v>17</v>
      </c>
      <c r="AN38" s="140">
        <f>SUM(AN35:AN37)</f>
        <v>0</v>
      </c>
      <c r="AO38" s="141" t="str">
        <f>IF(AN38*14=0,"",AN38*14)</f>
        <v/>
      </c>
      <c r="AP38" s="142">
        <f>SUM(AP35:AP37)</f>
        <v>0</v>
      </c>
      <c r="AQ38" s="141" t="str">
        <f>IF(AP38*14=0,"",AP38*14)</f>
        <v/>
      </c>
      <c r="AR38" s="146" t="s">
        <v>17</v>
      </c>
      <c r="AS38" s="144" t="s">
        <v>17</v>
      </c>
      <c r="AT38" s="145">
        <f>SUM(AT35:AT37)</f>
        <v>0</v>
      </c>
      <c r="AU38" s="141" t="str">
        <f>IF(AT38*14=0,"",AT38*14)</f>
        <v/>
      </c>
      <c r="AV38" s="142">
        <f>SUM(AV35:AV37)</f>
        <v>0</v>
      </c>
      <c r="AW38" s="141" t="str">
        <f>IF(AV38*14=0,"",AV38*14)</f>
        <v/>
      </c>
      <c r="AX38" s="143" t="s">
        <v>17</v>
      </c>
      <c r="AY38" s="144" t="s">
        <v>17</v>
      </c>
      <c r="AZ38" s="262" t="str">
        <f>IF(D38+J38+P38+V38=0,"",D38+J38+P38+V38)</f>
        <v/>
      </c>
      <c r="BA38" s="211" t="str">
        <f>IF((P38+V38+AB38+AH38+AN38+AT38)*14=0,"",(P38+V38+AB38+AH38+AN38+AT38)*14)</f>
        <v/>
      </c>
      <c r="BB38" s="212" t="str">
        <f>IF(F38+L38+R38+X38=0,"",F38+L38+R38+X38)</f>
        <v/>
      </c>
      <c r="BC38" s="213" t="str">
        <f>IF((L38+F38+R38+X38+AD38+AJ38+AP38+AV38)*14=0,"",(L38+F38+R38+X38+AD38+AJ38+AP38+AV38)*14)</f>
        <v/>
      </c>
      <c r="BD38" s="143" t="s">
        <v>17</v>
      </c>
      <c r="BE38" s="148" t="s">
        <v>40</v>
      </c>
    </row>
    <row r="39" spans="1:59" ht="15.75" customHeight="1" thickBot="1" x14ac:dyDescent="0.35">
      <c r="A39" s="149"/>
      <c r="B39" s="150"/>
      <c r="C39" s="151" t="s">
        <v>42</v>
      </c>
      <c r="D39" s="152">
        <f>D33+D38</f>
        <v>0</v>
      </c>
      <c r="E39" s="153" t="str">
        <f>IF(D39*14=0,"",D39*14)</f>
        <v/>
      </c>
      <c r="F39" s="154">
        <f>F33+F38</f>
        <v>30</v>
      </c>
      <c r="G39" s="153">
        <f>IF(F39*14=0,"",F39*14)</f>
        <v>420</v>
      </c>
      <c r="H39" s="155" t="s">
        <v>17</v>
      </c>
      <c r="I39" s="156" t="s">
        <v>17</v>
      </c>
      <c r="J39" s="157">
        <f>J33+J38</f>
        <v>16</v>
      </c>
      <c r="K39" s="153">
        <f>IF(J39*14=0,"",J39*14)</f>
        <v>224</v>
      </c>
      <c r="L39" s="154">
        <f>L33+L38</f>
        <v>16</v>
      </c>
      <c r="M39" s="153">
        <f>IF(L39*14=0,"",L39*14)</f>
        <v>224</v>
      </c>
      <c r="N39" s="155" t="s">
        <v>17</v>
      </c>
      <c r="O39" s="156" t="s">
        <v>17</v>
      </c>
      <c r="P39" s="152">
        <f>P33+P38</f>
        <v>10</v>
      </c>
      <c r="Q39" s="153">
        <f>IF(P39*14=0,"",P39*14)</f>
        <v>140</v>
      </c>
      <c r="R39" s="154">
        <f>R33+R38</f>
        <v>21</v>
      </c>
      <c r="S39" s="153">
        <f>IF(R39*14=0,"",R39*14)</f>
        <v>294</v>
      </c>
      <c r="T39" s="158" t="s">
        <v>17</v>
      </c>
      <c r="U39" s="156" t="s">
        <v>17</v>
      </c>
      <c r="V39" s="157">
        <f>V33+V38</f>
        <v>12</v>
      </c>
      <c r="W39" s="153">
        <f>IF(V39*14=0,"",V39*14)</f>
        <v>168</v>
      </c>
      <c r="X39" s="154">
        <f>X33+X38</f>
        <v>20</v>
      </c>
      <c r="Y39" s="153">
        <f>IF(X39*14=0,"",X39*14)</f>
        <v>280</v>
      </c>
      <c r="Z39" s="155" t="s">
        <v>17</v>
      </c>
      <c r="AA39" s="156" t="s">
        <v>17</v>
      </c>
      <c r="AB39" s="152">
        <f>AB33+AB38</f>
        <v>16</v>
      </c>
      <c r="AC39" s="153">
        <f>IF(AB39*14=0,"",AB39*14)</f>
        <v>224</v>
      </c>
      <c r="AD39" s="154">
        <f>AD33+AD38</f>
        <v>15</v>
      </c>
      <c r="AE39" s="153">
        <f>IF(AD39*14=0,"",AD39*14)</f>
        <v>210</v>
      </c>
      <c r="AF39" s="155" t="s">
        <v>17</v>
      </c>
      <c r="AG39" s="156" t="s">
        <v>17</v>
      </c>
      <c r="AH39" s="157">
        <f>AH33+AH38</f>
        <v>13</v>
      </c>
      <c r="AI39" s="153">
        <f>IF(AH39*14=0,"",AH39*14)</f>
        <v>182</v>
      </c>
      <c r="AJ39" s="154">
        <f>AJ33+AJ38</f>
        <v>17</v>
      </c>
      <c r="AK39" s="153">
        <f>IF(AJ39*14=0,"",AJ39*14)</f>
        <v>238</v>
      </c>
      <c r="AL39" s="155" t="s">
        <v>17</v>
      </c>
      <c r="AM39" s="156" t="s">
        <v>17</v>
      </c>
      <c r="AN39" s="152">
        <f>AN33+AN38</f>
        <v>12</v>
      </c>
      <c r="AO39" s="153">
        <f>IF(AN39*14=0,"",AN39*14)</f>
        <v>168</v>
      </c>
      <c r="AP39" s="154">
        <f>AP33+AP38</f>
        <v>17</v>
      </c>
      <c r="AQ39" s="153">
        <f>IF(AP39*14=0,"",AP39*14)</f>
        <v>238</v>
      </c>
      <c r="AR39" s="158" t="s">
        <v>17</v>
      </c>
      <c r="AS39" s="156" t="s">
        <v>17</v>
      </c>
      <c r="AT39" s="157">
        <f>AT33+AT38</f>
        <v>6</v>
      </c>
      <c r="AU39" s="153">
        <f>IF(AT39*14=0,"",AT39*14)</f>
        <v>84</v>
      </c>
      <c r="AV39" s="154">
        <f>AV33+AV38</f>
        <v>26</v>
      </c>
      <c r="AW39" s="153">
        <f>IF(AV39*14=0,"",AV39*14)</f>
        <v>364</v>
      </c>
      <c r="AX39" s="155" t="s">
        <v>17</v>
      </c>
      <c r="AY39" s="156" t="s">
        <v>17</v>
      </c>
      <c r="AZ39" s="261">
        <f>IF(D39+J39+P39+V39+AB39+AN39+AT39+AH39=0,"",D39+J39+P39+V39+AB39+AN39+AT39+AH39)</f>
        <v>85</v>
      </c>
      <c r="BA39" s="214">
        <f>IF((D39+J39+P39+V39+AB39+AH39+AN39+AT39)*14=0,"",(D39+J39+P39+V39+AB39+AH39+AN39+AT39)*14)</f>
        <v>1190</v>
      </c>
      <c r="BB39" s="261">
        <f>IF(F39+L39+R39+X39+AD39+AP39+AV39+AJ39=0,"",F39+L39+R39+X39+AD39+AP39+AV39+AJ39)</f>
        <v>162</v>
      </c>
      <c r="BC39" s="261">
        <f>IF(G39+M39+S39+Y39+AE39+AQ39+AW39+AK39=0,"",G39+M39+S39+Y39+AE39+AQ39+AW39+AK39)</f>
        <v>2268</v>
      </c>
      <c r="BD39" s="155" t="s">
        <v>17</v>
      </c>
      <c r="BE39" s="159" t="s">
        <v>40</v>
      </c>
    </row>
    <row r="40" spans="1:59" ht="15.75" customHeight="1" thickTop="1" x14ac:dyDescent="0.3">
      <c r="A40" s="160"/>
      <c r="B40" s="210"/>
      <c r="C40" s="161"/>
      <c r="D40" s="467"/>
      <c r="E40" s="467"/>
      <c r="F40" s="467"/>
      <c r="G40" s="467"/>
      <c r="H40" s="467"/>
      <c r="I40" s="467"/>
      <c r="J40" s="467"/>
      <c r="K40" s="467"/>
      <c r="L40" s="467"/>
      <c r="M40" s="467"/>
      <c r="N40" s="467"/>
      <c r="O40" s="467"/>
      <c r="P40" s="467"/>
      <c r="Q40" s="467"/>
      <c r="R40" s="467"/>
      <c r="S40" s="467"/>
      <c r="T40" s="467"/>
      <c r="U40" s="467"/>
      <c r="V40" s="467"/>
      <c r="W40" s="467"/>
      <c r="X40" s="467"/>
      <c r="Y40" s="467"/>
      <c r="Z40" s="467"/>
      <c r="AA40" s="467"/>
      <c r="AB40" s="467"/>
      <c r="AC40" s="467"/>
      <c r="AD40" s="467"/>
      <c r="AE40" s="467"/>
      <c r="AF40" s="467"/>
      <c r="AG40" s="467"/>
      <c r="AH40" s="467"/>
      <c r="AI40" s="467"/>
      <c r="AJ40" s="467"/>
      <c r="AK40" s="467"/>
      <c r="AL40" s="467"/>
      <c r="AM40" s="467"/>
      <c r="AN40" s="467"/>
      <c r="AO40" s="467"/>
      <c r="AP40" s="467"/>
      <c r="AQ40" s="467"/>
      <c r="AR40" s="467"/>
      <c r="AS40" s="467"/>
      <c r="AT40" s="467"/>
      <c r="AU40" s="467"/>
      <c r="AV40" s="467"/>
      <c r="AW40" s="467"/>
      <c r="AX40" s="467"/>
      <c r="AY40" s="467"/>
      <c r="AZ40" s="461"/>
      <c r="BA40" s="461"/>
      <c r="BB40" s="461"/>
      <c r="BC40" s="461"/>
      <c r="BD40" s="461"/>
      <c r="BE40" s="494"/>
      <c r="BF40" s="189"/>
      <c r="BG40" s="189"/>
    </row>
    <row r="41" spans="1:59" s="112" customFormat="1" ht="15.75" customHeight="1" x14ac:dyDescent="0.2">
      <c r="A41" s="488"/>
      <c r="B41" s="489"/>
      <c r="C41" s="489"/>
      <c r="D41" s="489"/>
      <c r="E41" s="489"/>
      <c r="F41" s="489"/>
      <c r="G41" s="489"/>
      <c r="H41" s="489"/>
      <c r="I41" s="489"/>
      <c r="J41" s="489"/>
      <c r="K41" s="489"/>
      <c r="L41" s="489"/>
      <c r="M41" s="489"/>
      <c r="N41" s="489"/>
      <c r="O41" s="489"/>
      <c r="P41" s="489"/>
      <c r="Q41" s="489"/>
      <c r="R41" s="489"/>
      <c r="S41" s="489"/>
      <c r="T41" s="489"/>
      <c r="U41" s="489"/>
      <c r="V41" s="489"/>
      <c r="W41" s="489"/>
      <c r="X41" s="489"/>
      <c r="Y41" s="489"/>
      <c r="Z41" s="489"/>
      <c r="AA41" s="490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9"/>
      <c r="AX41" s="239"/>
      <c r="AY41" s="239"/>
      <c r="AZ41" s="162"/>
      <c r="BA41" s="163"/>
      <c r="BB41" s="163"/>
      <c r="BC41" s="163"/>
      <c r="BD41" s="163"/>
      <c r="BE41" s="164"/>
    </row>
    <row r="42" spans="1:59" s="112" customFormat="1" ht="15.75" customHeight="1" x14ac:dyDescent="0.2">
      <c r="A42" s="483" t="s">
        <v>20</v>
      </c>
      <c r="B42" s="484"/>
      <c r="C42" s="484"/>
      <c r="D42" s="484"/>
      <c r="E42" s="484"/>
      <c r="F42" s="484"/>
      <c r="G42" s="484"/>
      <c r="H42" s="484"/>
      <c r="I42" s="484"/>
      <c r="J42" s="484"/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  <c r="AA42" s="484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253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162"/>
      <c r="BA42" s="163"/>
      <c r="BB42" s="163"/>
      <c r="BC42" s="163"/>
      <c r="BD42" s="163"/>
      <c r="BE42" s="164"/>
    </row>
    <row r="43" spans="1:59" s="112" customFormat="1" ht="15.75" customHeight="1" x14ac:dyDescent="0.3">
      <c r="A43" s="165"/>
      <c r="B43" s="98"/>
      <c r="C43" s="166" t="s">
        <v>21</v>
      </c>
      <c r="D43" s="31"/>
      <c r="E43" s="32"/>
      <c r="F43" s="32"/>
      <c r="G43" s="32"/>
      <c r="H43" s="8"/>
      <c r="I43" s="33" t="str">
        <f>IF(COUNTIF(I12:I40,"A")=0,"",COUNTIF(I12:I40,"A"))</f>
        <v/>
      </c>
      <c r="J43" s="31"/>
      <c r="K43" s="32"/>
      <c r="L43" s="32"/>
      <c r="M43" s="32"/>
      <c r="N43" s="8"/>
      <c r="O43" s="33" t="str">
        <f>IF(COUNTIF(O12:O40,"A")=0,"",COUNTIF(O12:O40,"A"))</f>
        <v/>
      </c>
      <c r="P43" s="31"/>
      <c r="Q43" s="32"/>
      <c r="R43" s="32"/>
      <c r="S43" s="32"/>
      <c r="T43" s="8"/>
      <c r="U43" s="33" t="str">
        <f>IF(COUNTIF(U12:U40,"A")=0,"",COUNTIF(U12:U40,"A"))</f>
        <v/>
      </c>
      <c r="V43" s="31"/>
      <c r="W43" s="32"/>
      <c r="X43" s="32"/>
      <c r="Y43" s="32"/>
      <c r="Z43" s="8"/>
      <c r="AA43" s="33" t="str">
        <f>IF(COUNTIF(AA12:AA40,"A")=0,"",COUNTIF(AA12:AA40,"A"))</f>
        <v/>
      </c>
      <c r="AB43" s="31"/>
      <c r="AC43" s="32"/>
      <c r="AD43" s="32"/>
      <c r="AE43" s="32"/>
      <c r="AF43" s="8"/>
      <c r="AG43" s="33" t="str">
        <f>IF(COUNTIF(AG12:AG40,"A")=0,"",COUNTIF(AG12:AG40,"A"))</f>
        <v/>
      </c>
      <c r="AH43" s="31"/>
      <c r="AI43" s="32"/>
      <c r="AJ43" s="32"/>
      <c r="AK43" s="32"/>
      <c r="AL43" s="8"/>
      <c r="AM43" s="33" t="str">
        <f>IF(COUNTIF(AM12:AM40,"A")=0,"",COUNTIF(AM12:AM40,"A"))</f>
        <v/>
      </c>
      <c r="AN43" s="31"/>
      <c r="AO43" s="32"/>
      <c r="AP43" s="32"/>
      <c r="AQ43" s="32"/>
      <c r="AR43" s="8"/>
      <c r="AS43" s="33" t="str">
        <f>IF(COUNTIF(AS12:AS40,"A")=0,"",COUNTIF(AS12:AS40,"A"))</f>
        <v/>
      </c>
      <c r="AT43" s="31"/>
      <c r="AU43" s="32"/>
      <c r="AV43" s="32"/>
      <c r="AW43" s="32"/>
      <c r="AX43" s="8"/>
      <c r="AY43" s="33" t="str">
        <f>IF(COUNTIF(AY12:AY40,"A")=0,"",COUNTIF(AY12:AY40,"A"))</f>
        <v/>
      </c>
      <c r="AZ43" s="34"/>
      <c r="BA43" s="32"/>
      <c r="BB43" s="32"/>
      <c r="BC43" s="32"/>
      <c r="BD43" s="8"/>
      <c r="BE43" s="85" t="str">
        <f t="shared" ref="BE43:BE55" si="72">IF(SUM(I43:AY43)=0,"",SUM(I43:AY43))</f>
        <v/>
      </c>
    </row>
    <row r="44" spans="1:59" s="112" customFormat="1" ht="15.75" customHeight="1" x14ac:dyDescent="0.3">
      <c r="A44" s="165"/>
      <c r="B44" s="98"/>
      <c r="C44" s="166" t="s">
        <v>22</v>
      </c>
      <c r="D44" s="31"/>
      <c r="E44" s="32"/>
      <c r="F44" s="32"/>
      <c r="G44" s="32"/>
      <c r="H44" s="8"/>
      <c r="I44" s="33" t="str">
        <f>IF(COUNTIF(I12:I40,"B")=0,"",COUNTIF(I12:I40,"B"))</f>
        <v/>
      </c>
      <c r="J44" s="31"/>
      <c r="K44" s="32"/>
      <c r="L44" s="32"/>
      <c r="M44" s="32"/>
      <c r="N44" s="8"/>
      <c r="O44" s="33" t="str">
        <f>IF(COUNTIF(O12:O40,"B")=0,"",COUNTIF(O12:O40,"B"))</f>
        <v/>
      </c>
      <c r="P44" s="31"/>
      <c r="Q44" s="32"/>
      <c r="R44" s="32"/>
      <c r="S44" s="32"/>
      <c r="T44" s="8"/>
      <c r="U44" s="33" t="str">
        <f>IF(COUNTIF(U12:U40,"B")=0,"",COUNTIF(U12:U40,"B"))</f>
        <v/>
      </c>
      <c r="V44" s="31"/>
      <c r="W44" s="32"/>
      <c r="X44" s="32"/>
      <c r="Y44" s="32"/>
      <c r="Z44" s="8"/>
      <c r="AA44" s="33" t="str">
        <f>IF(COUNTIF(AA12:AA40,"B")=0,"",COUNTIF(AA12:AA40,"B"))</f>
        <v/>
      </c>
      <c r="AB44" s="31"/>
      <c r="AC44" s="32"/>
      <c r="AD44" s="32"/>
      <c r="AE44" s="32"/>
      <c r="AF44" s="8"/>
      <c r="AG44" s="33" t="str">
        <f>IF(COUNTIF(AG12:AG40,"B")=0,"",COUNTIF(AG12:AG40,"B"))</f>
        <v/>
      </c>
      <c r="AH44" s="31"/>
      <c r="AI44" s="32"/>
      <c r="AJ44" s="32"/>
      <c r="AK44" s="32"/>
      <c r="AL44" s="8"/>
      <c r="AM44" s="33" t="str">
        <f>IF(COUNTIF(AM12:AM40,"B")=0,"",COUNTIF(AM12:AM40,"B"))</f>
        <v/>
      </c>
      <c r="AN44" s="31"/>
      <c r="AO44" s="32"/>
      <c r="AP44" s="32"/>
      <c r="AQ44" s="32"/>
      <c r="AR44" s="8"/>
      <c r="AS44" s="33" t="str">
        <f>IF(COUNTIF(AS12:AS40,"B")=0,"",COUNTIF(AS12:AS40,"B"))</f>
        <v/>
      </c>
      <c r="AT44" s="31"/>
      <c r="AU44" s="32"/>
      <c r="AV44" s="32"/>
      <c r="AW44" s="32"/>
      <c r="AX44" s="8"/>
      <c r="AY44" s="33" t="str">
        <f>IF(COUNTIF(AY12:AY40,"B")=0,"",COUNTIF(AY12:AY40,"B"))</f>
        <v/>
      </c>
      <c r="AZ44" s="34"/>
      <c r="BA44" s="32"/>
      <c r="BB44" s="32"/>
      <c r="BC44" s="32"/>
      <c r="BD44" s="8"/>
      <c r="BE44" s="85" t="str">
        <f t="shared" si="72"/>
        <v/>
      </c>
    </row>
    <row r="45" spans="1:59" s="112" customFormat="1" ht="15.75" customHeight="1" x14ac:dyDescent="0.3">
      <c r="A45" s="165"/>
      <c r="B45" s="98"/>
      <c r="C45" s="166" t="s">
        <v>57</v>
      </c>
      <c r="D45" s="31"/>
      <c r="E45" s="32"/>
      <c r="F45" s="32"/>
      <c r="G45" s="32"/>
      <c r="H45" s="8"/>
      <c r="I45" s="33" t="str">
        <f>IF(COUNTIF(I12:I40,"ÉÉ")=0,"",COUNTIF(I12:I40,"ÉÉ"))</f>
        <v/>
      </c>
      <c r="J45" s="31"/>
      <c r="K45" s="32"/>
      <c r="L45" s="32"/>
      <c r="M45" s="32"/>
      <c r="N45" s="8"/>
      <c r="O45" s="33" t="str">
        <f>IF(COUNTIF(O12:O40,"ÉÉ")=0,"",COUNTIF(O12:O40,"ÉÉ"))</f>
        <v/>
      </c>
      <c r="P45" s="31"/>
      <c r="Q45" s="32"/>
      <c r="R45" s="32"/>
      <c r="S45" s="32"/>
      <c r="T45" s="8"/>
      <c r="U45" s="33" t="str">
        <f>IF(COUNTIF(U12:U40,"ÉÉ")=0,"",COUNTIF(U12:U40,"ÉÉ"))</f>
        <v/>
      </c>
      <c r="V45" s="31"/>
      <c r="W45" s="32"/>
      <c r="X45" s="32"/>
      <c r="Y45" s="32"/>
      <c r="Z45" s="8"/>
      <c r="AA45" s="33" t="str">
        <f>IF(COUNTIF(AA12:AA40,"ÉÉ")=0,"",COUNTIF(AA12:AA40,"ÉÉ"))</f>
        <v/>
      </c>
      <c r="AB45" s="31"/>
      <c r="AC45" s="32"/>
      <c r="AD45" s="32"/>
      <c r="AE45" s="32"/>
      <c r="AF45" s="8"/>
      <c r="AG45" s="33">
        <f>IF(COUNTIF(AG12:AG40,"ÉÉ")=0,"",COUNTIF(AG12:AG40,"ÉÉ"))</f>
        <v>3</v>
      </c>
      <c r="AH45" s="31"/>
      <c r="AI45" s="32"/>
      <c r="AJ45" s="32"/>
      <c r="AK45" s="32"/>
      <c r="AL45" s="8"/>
      <c r="AM45" s="33">
        <f>IF(COUNTIF(AM12:AM40,"ÉÉ")=0,"",COUNTIF(AM12:AM40,"ÉÉ"))</f>
        <v>3</v>
      </c>
      <c r="AN45" s="31"/>
      <c r="AO45" s="32"/>
      <c r="AP45" s="32"/>
      <c r="AQ45" s="32"/>
      <c r="AR45" s="8"/>
      <c r="AS45" s="33">
        <f>IF(COUNTIF(AS12:AS40,"ÉÉ")=0,"",COUNTIF(AS12:AS40,"ÉÉ"))</f>
        <v>2</v>
      </c>
      <c r="AT45" s="31"/>
      <c r="AU45" s="32"/>
      <c r="AV45" s="32"/>
      <c r="AW45" s="32"/>
      <c r="AX45" s="8"/>
      <c r="AY45" s="33">
        <f>IF(COUNTIF(AY12:AY40,"ÉÉ")=0,"",COUNTIF(AY12:AY40,"ÉÉ"))</f>
        <v>2</v>
      </c>
      <c r="AZ45" s="34"/>
      <c r="BA45" s="32"/>
      <c r="BB45" s="32"/>
      <c r="BC45" s="32"/>
      <c r="BD45" s="8"/>
      <c r="BE45" s="85">
        <f t="shared" si="72"/>
        <v>10</v>
      </c>
    </row>
    <row r="46" spans="1:59" s="112" customFormat="1" ht="15.75" customHeight="1" x14ac:dyDescent="0.3">
      <c r="A46" s="165"/>
      <c r="B46" s="98"/>
      <c r="C46" s="166" t="s">
        <v>58</v>
      </c>
      <c r="D46" s="86"/>
      <c r="E46" s="87"/>
      <c r="F46" s="87"/>
      <c r="G46" s="87"/>
      <c r="H46" s="88"/>
      <c r="I46" s="33" t="str">
        <f>IF(COUNTIF(I12:I40,"ÉÉ(Z)")=0,"",COUNTIF(I12:I40,"ÉÉ(Z)"))</f>
        <v/>
      </c>
      <c r="J46" s="86"/>
      <c r="K46" s="87"/>
      <c r="L46" s="87"/>
      <c r="M46" s="87"/>
      <c r="N46" s="88"/>
      <c r="O46" s="33" t="str">
        <f>IF(COUNTIF(O12:O40,"ÉÉ(Z)")=0,"",COUNTIF(O12:O40,"ÉÉ(Z)"))</f>
        <v/>
      </c>
      <c r="P46" s="86"/>
      <c r="Q46" s="87"/>
      <c r="R46" s="87"/>
      <c r="S46" s="87"/>
      <c r="T46" s="88"/>
      <c r="U46" s="33" t="str">
        <f>IF(COUNTIF(U12:U40,"ÉÉ(Z)")=0,"",COUNTIF(U12:U40,"ÉÉ(Z)"))</f>
        <v/>
      </c>
      <c r="V46" s="86"/>
      <c r="W46" s="87"/>
      <c r="X46" s="87"/>
      <c r="Y46" s="87"/>
      <c r="Z46" s="88"/>
      <c r="AA46" s="33" t="str">
        <f>IF(COUNTIF(AA12:AA40,"ÉÉ(Z)")=0,"",COUNTIF(AA12:AA40,"ÉÉ(Z)"))</f>
        <v/>
      </c>
      <c r="AB46" s="86"/>
      <c r="AC46" s="87"/>
      <c r="AD46" s="87"/>
      <c r="AE46" s="87"/>
      <c r="AF46" s="88"/>
      <c r="AG46" s="33" t="str">
        <f>IF(COUNTIF(AG12:AG40,"ÉÉ(Z)")=0,"",COUNTIF(AG12:AG40,"ÉÉ(Z)"))</f>
        <v/>
      </c>
      <c r="AH46" s="86"/>
      <c r="AI46" s="87"/>
      <c r="AJ46" s="87"/>
      <c r="AK46" s="87"/>
      <c r="AL46" s="88"/>
      <c r="AM46" s="33" t="str">
        <f>IF(COUNTIF(AM12:AM40,"ÉÉ(Z)")=0,"",COUNTIF(AM12:AM40,"ÉÉ(Z)"))</f>
        <v/>
      </c>
      <c r="AN46" s="86"/>
      <c r="AO46" s="87"/>
      <c r="AP46" s="87"/>
      <c r="AQ46" s="87"/>
      <c r="AR46" s="88"/>
      <c r="AS46" s="33">
        <f>IF(COUNTIF(AS12:AS40,"ÉÉ(Z)")=0,"",COUNTIF(AS12:AS40,"ÉÉ(Z)"))</f>
        <v>1</v>
      </c>
      <c r="AT46" s="86"/>
      <c r="AU46" s="87"/>
      <c r="AV46" s="87"/>
      <c r="AW46" s="87"/>
      <c r="AX46" s="88"/>
      <c r="AY46" s="33">
        <f>IF(COUNTIF(AY12:AY40,"ÉÉ(Z)")=0,"",COUNTIF(AY12:AY40,"ÉÉ(Z)"))</f>
        <v>1</v>
      </c>
      <c r="AZ46" s="89"/>
      <c r="BA46" s="87"/>
      <c r="BB46" s="87"/>
      <c r="BC46" s="87"/>
      <c r="BD46" s="88"/>
      <c r="BE46" s="85">
        <f t="shared" si="72"/>
        <v>2</v>
      </c>
    </row>
    <row r="47" spans="1:59" s="112" customFormat="1" ht="15.75" customHeight="1" x14ac:dyDescent="0.3">
      <c r="A47" s="165"/>
      <c r="B47" s="98"/>
      <c r="C47" s="166" t="s">
        <v>59</v>
      </c>
      <c r="D47" s="31"/>
      <c r="E47" s="32"/>
      <c r="F47" s="32"/>
      <c r="G47" s="32"/>
      <c r="H47" s="8"/>
      <c r="I47" s="33" t="str">
        <f>IF(COUNTIF(I12:I40,"GYJ")=0,"",COUNTIF(I12:I40,"GYJ"))</f>
        <v/>
      </c>
      <c r="J47" s="31"/>
      <c r="K47" s="32"/>
      <c r="L47" s="32"/>
      <c r="M47" s="32"/>
      <c r="N47" s="8"/>
      <c r="O47" s="33" t="str">
        <f>IF(COUNTIF(O12:O40,"GYJ")=0,"",COUNTIF(O12:O40,"GYJ"))</f>
        <v/>
      </c>
      <c r="P47" s="31"/>
      <c r="Q47" s="32"/>
      <c r="R47" s="32"/>
      <c r="S47" s="32"/>
      <c r="T47" s="8"/>
      <c r="U47" s="33" t="str">
        <f>IF(COUNTIF(U12:U40,"GYJ")=0,"",COUNTIF(U12:U40,"GYJ"))</f>
        <v/>
      </c>
      <c r="V47" s="31"/>
      <c r="W47" s="32"/>
      <c r="X47" s="32"/>
      <c r="Y47" s="32"/>
      <c r="Z47" s="8"/>
      <c r="AA47" s="33" t="str">
        <f>IF(COUNTIF(AA12:AA40,"GYJ")=0,"",COUNTIF(AA12:AA40,"GYJ"))</f>
        <v/>
      </c>
      <c r="AB47" s="31"/>
      <c r="AC47" s="32"/>
      <c r="AD47" s="32"/>
      <c r="AE47" s="32"/>
      <c r="AF47" s="8"/>
      <c r="AG47" s="33" t="str">
        <f>IF(COUNTIF(AG12:AG40,"GYJ")=0,"",COUNTIF(AG12:AG40,"GYJ"))</f>
        <v/>
      </c>
      <c r="AH47" s="31"/>
      <c r="AI47" s="32"/>
      <c r="AJ47" s="32"/>
      <c r="AK47" s="32"/>
      <c r="AL47" s="8"/>
      <c r="AM47" s="33" t="str">
        <f>IF(COUNTIF(AM12:AM40,"GYJ")=0,"",COUNTIF(AM12:AM40,"GYJ"))</f>
        <v/>
      </c>
      <c r="AN47" s="31"/>
      <c r="AO47" s="32"/>
      <c r="AP47" s="32"/>
      <c r="AQ47" s="32"/>
      <c r="AR47" s="8"/>
      <c r="AS47" s="33" t="str">
        <f>IF(COUNTIF(AS12:AS40,"GYJ")=0,"",COUNTIF(AS12:AS40,"GYJ"))</f>
        <v/>
      </c>
      <c r="AT47" s="31"/>
      <c r="AU47" s="32"/>
      <c r="AV47" s="32"/>
      <c r="AW47" s="32"/>
      <c r="AX47" s="8"/>
      <c r="AY47" s="33" t="str">
        <f>IF(COUNTIF(AY12:AY40,"GYJ")=0,"",COUNTIF(AY12:AY40,"GYJ"))</f>
        <v/>
      </c>
      <c r="AZ47" s="34"/>
      <c r="BA47" s="32"/>
      <c r="BB47" s="32"/>
      <c r="BC47" s="32"/>
      <c r="BD47" s="8"/>
      <c r="BE47" s="85" t="str">
        <f t="shared" si="72"/>
        <v/>
      </c>
    </row>
    <row r="48" spans="1:59" s="112" customFormat="1" ht="15.75" customHeight="1" x14ac:dyDescent="0.25">
      <c r="A48" s="165"/>
      <c r="B48" s="167"/>
      <c r="C48" s="166" t="s">
        <v>60</v>
      </c>
      <c r="D48" s="31"/>
      <c r="E48" s="32"/>
      <c r="F48" s="32"/>
      <c r="G48" s="32"/>
      <c r="H48" s="8"/>
      <c r="I48" s="33" t="str">
        <f>IF(COUNTIF(I12:I40,"GYJ(Z)")=0,"",COUNTIF(I12:I40,"GYJ(Z)"))</f>
        <v/>
      </c>
      <c r="J48" s="31"/>
      <c r="K48" s="32"/>
      <c r="L48" s="32"/>
      <c r="M48" s="32"/>
      <c r="N48" s="8"/>
      <c r="O48" s="33" t="str">
        <f>IF(COUNTIF(O12:O40,"GYJ(Z)")=0,"",COUNTIF(O12:O40,"GYJ(Z)"))</f>
        <v/>
      </c>
      <c r="P48" s="31"/>
      <c r="Q48" s="32"/>
      <c r="R48" s="32"/>
      <c r="S48" s="32"/>
      <c r="T48" s="8"/>
      <c r="U48" s="33" t="str">
        <f>IF(COUNTIF(U12:U40,"GYJ(Z)")=0,"",COUNTIF(U12:U40,"GYJ(Z)"))</f>
        <v/>
      </c>
      <c r="V48" s="31"/>
      <c r="W48" s="32"/>
      <c r="X48" s="32"/>
      <c r="Y48" s="32"/>
      <c r="Z48" s="8"/>
      <c r="AA48" s="33" t="str">
        <f>IF(COUNTIF(AA12:AA40,"GYJ(Z)")=0,"",COUNTIF(AA12:AA40,"GYJ(Z)"))</f>
        <v/>
      </c>
      <c r="AB48" s="31"/>
      <c r="AC48" s="32"/>
      <c r="AD48" s="32"/>
      <c r="AE48" s="32"/>
      <c r="AF48" s="8"/>
      <c r="AG48" s="33" t="str">
        <f>IF(COUNTIF(AG12:AG40,"GYJ(Z)")=0,"",COUNTIF(AG12:AG40,"GYJ(Z)"))</f>
        <v/>
      </c>
      <c r="AH48" s="31"/>
      <c r="AI48" s="32"/>
      <c r="AJ48" s="32"/>
      <c r="AK48" s="32"/>
      <c r="AL48" s="8"/>
      <c r="AM48" s="33" t="str">
        <f>IF(COUNTIF(AM12:AM40,"GYJ(Z)")=0,"",COUNTIF(AM12:AM40,"GYJ(Z)"))</f>
        <v/>
      </c>
      <c r="AN48" s="31"/>
      <c r="AO48" s="32"/>
      <c r="AP48" s="32"/>
      <c r="AQ48" s="32"/>
      <c r="AR48" s="8"/>
      <c r="AS48" s="33" t="str">
        <f>IF(COUNTIF(AS12:AS40,"GYJ(Z)")=0,"",COUNTIF(AS12:AS40,"GYJ(Z)"))</f>
        <v/>
      </c>
      <c r="AT48" s="31"/>
      <c r="AU48" s="32"/>
      <c r="AV48" s="32"/>
      <c r="AW48" s="32"/>
      <c r="AX48" s="8"/>
      <c r="AY48" s="33" t="str">
        <f>IF(COUNTIF(AY12:AY40,"GYJ(Z)")=0,"",COUNTIF(AY12:AY40,"GYJ(Z)"))</f>
        <v/>
      </c>
      <c r="AZ48" s="34"/>
      <c r="BA48" s="32"/>
      <c r="BB48" s="32"/>
      <c r="BC48" s="32"/>
      <c r="BD48" s="8"/>
      <c r="BE48" s="85" t="str">
        <f t="shared" si="72"/>
        <v/>
      </c>
    </row>
    <row r="49" spans="1:57" s="112" customFormat="1" ht="15.75" customHeight="1" x14ac:dyDescent="0.3">
      <c r="A49" s="165"/>
      <c r="B49" s="98"/>
      <c r="C49" s="30" t="s">
        <v>32</v>
      </c>
      <c r="D49" s="31"/>
      <c r="E49" s="32"/>
      <c r="F49" s="32"/>
      <c r="G49" s="32"/>
      <c r="H49" s="8"/>
      <c r="I49" s="33" t="str">
        <f>IF(COUNTIF(I12:I40,"K")=0,"",COUNTIF(I12:I40,"K"))</f>
        <v/>
      </c>
      <c r="J49" s="31"/>
      <c r="K49" s="32"/>
      <c r="L49" s="32"/>
      <c r="M49" s="32"/>
      <c r="N49" s="8"/>
      <c r="O49" s="33" t="str">
        <f>IF(COUNTIF(O12:O40,"K")=0,"",COUNTIF(O12:O40,"K"))</f>
        <v/>
      </c>
      <c r="P49" s="31"/>
      <c r="Q49" s="32"/>
      <c r="R49" s="32"/>
      <c r="S49" s="32"/>
      <c r="T49" s="8"/>
      <c r="U49" s="33" t="str">
        <f>IF(COUNTIF(U12:U40,"K")=0,"",COUNTIF(U12:U40,"K"))</f>
        <v/>
      </c>
      <c r="V49" s="31"/>
      <c r="W49" s="32"/>
      <c r="X49" s="32"/>
      <c r="Y49" s="32"/>
      <c r="Z49" s="8"/>
      <c r="AA49" s="33" t="str">
        <f>IF(COUNTIF(AA12:AA40,"K")=0,"",COUNTIF(AA12:AA40,"K"))</f>
        <v/>
      </c>
      <c r="AB49" s="31"/>
      <c r="AC49" s="32"/>
      <c r="AD49" s="32"/>
      <c r="AE49" s="32"/>
      <c r="AF49" s="8"/>
      <c r="AG49" s="33">
        <f>IF(COUNTIF(AG12:AG40,"K")=0,"",COUNTIF(AG12:AG40,"K"))</f>
        <v>3</v>
      </c>
      <c r="AH49" s="31"/>
      <c r="AI49" s="32"/>
      <c r="AJ49" s="32"/>
      <c r="AK49" s="32"/>
      <c r="AL49" s="8"/>
      <c r="AM49" s="33">
        <f>IF(COUNTIF(AM12:AM40,"K")=0,"",COUNTIF(AM12:AM40,"K"))</f>
        <v>2</v>
      </c>
      <c r="AN49" s="31"/>
      <c r="AO49" s="32"/>
      <c r="AP49" s="32"/>
      <c r="AQ49" s="32"/>
      <c r="AR49" s="8"/>
      <c r="AS49" s="33">
        <f>IF(COUNTIF(AS12:AS40,"K")=0,"",COUNTIF(AS12:AS40,"K"))</f>
        <v>2</v>
      </c>
      <c r="AT49" s="31"/>
      <c r="AU49" s="32"/>
      <c r="AV49" s="32"/>
      <c r="AW49" s="32"/>
      <c r="AX49" s="8"/>
      <c r="AY49" s="33" t="str">
        <f>IF(COUNTIF(AY12:AY40,"K")=0,"",COUNTIF(AY12:AY40,"K"))</f>
        <v/>
      </c>
      <c r="AZ49" s="34"/>
      <c r="BA49" s="32"/>
      <c r="BB49" s="32"/>
      <c r="BC49" s="32"/>
      <c r="BD49" s="8"/>
      <c r="BE49" s="85">
        <f t="shared" si="72"/>
        <v>7</v>
      </c>
    </row>
    <row r="50" spans="1:57" s="112" customFormat="1" ht="15.75" customHeight="1" x14ac:dyDescent="0.3">
      <c r="A50" s="165"/>
      <c r="B50" s="98"/>
      <c r="C50" s="30" t="s">
        <v>33</v>
      </c>
      <c r="D50" s="31"/>
      <c r="E50" s="32"/>
      <c r="F50" s="32"/>
      <c r="G50" s="32"/>
      <c r="H50" s="8"/>
      <c r="I50" s="33" t="str">
        <f>IF(COUNTIF(I12:I40,"K(Z)")=0,"",COUNTIF(I12:I40,"K(Z)"))</f>
        <v/>
      </c>
      <c r="J50" s="31"/>
      <c r="K50" s="32"/>
      <c r="L50" s="32"/>
      <c r="M50" s="32"/>
      <c r="N50" s="8"/>
      <c r="O50" s="33" t="str">
        <f>IF(COUNTIF(O12:O40,"K(Z)")=0,"",COUNTIF(O12:O40,"K(Z)"))</f>
        <v/>
      </c>
      <c r="P50" s="31"/>
      <c r="Q50" s="32"/>
      <c r="R50" s="32"/>
      <c r="S50" s="32"/>
      <c r="T50" s="8"/>
      <c r="U50" s="33" t="str">
        <f>IF(COUNTIF(U12:U40,"K(Z)")=0,"",COUNTIF(U12:U40,"K(Z)"))</f>
        <v/>
      </c>
      <c r="V50" s="31"/>
      <c r="W50" s="32"/>
      <c r="X50" s="32"/>
      <c r="Y50" s="32"/>
      <c r="Z50" s="8"/>
      <c r="AA50" s="33" t="str">
        <f>IF(COUNTIF(AA12:AA40,"K(Z)")=0,"",COUNTIF(AA12:AA40,"K(Z)"))</f>
        <v/>
      </c>
      <c r="AB50" s="31"/>
      <c r="AC50" s="32"/>
      <c r="AD50" s="32"/>
      <c r="AE50" s="32"/>
      <c r="AF50" s="8"/>
      <c r="AG50" s="33" t="str">
        <f>IF(COUNTIF(AG12:AG40,"K(Z)")=0,"",COUNTIF(AG12:AG40,"K(Z)"))</f>
        <v/>
      </c>
      <c r="AH50" s="31"/>
      <c r="AI50" s="32"/>
      <c r="AJ50" s="32"/>
      <c r="AK50" s="32"/>
      <c r="AL50" s="8"/>
      <c r="AM50" s="33" t="str">
        <f>IF(COUNTIF(AM12:AM40,"K(Z)")=0,"",COUNTIF(AM12:AM40,"K(Z)"))</f>
        <v/>
      </c>
      <c r="AN50" s="31"/>
      <c r="AO50" s="32"/>
      <c r="AP50" s="32"/>
      <c r="AQ50" s="32"/>
      <c r="AR50" s="8"/>
      <c r="AS50" s="33" t="str">
        <f>IF(COUNTIF(AS12:AS40,"K(Z)")=0,"",COUNTIF(AS12:AS40,"K(Z)"))</f>
        <v/>
      </c>
      <c r="AT50" s="31"/>
      <c r="AU50" s="32"/>
      <c r="AV50" s="32"/>
      <c r="AW50" s="32"/>
      <c r="AX50" s="8"/>
      <c r="AY50" s="33" t="str">
        <f>IF(COUNTIF(AY12:AY40,"K(Z)")=0,"",COUNTIF(AY12:AY40,"K(Z)"))</f>
        <v/>
      </c>
      <c r="AZ50" s="34"/>
      <c r="BA50" s="32"/>
      <c r="BB50" s="32"/>
      <c r="BC50" s="32"/>
      <c r="BD50" s="8"/>
      <c r="BE50" s="85" t="str">
        <f t="shared" si="72"/>
        <v/>
      </c>
    </row>
    <row r="51" spans="1:57" s="112" customFormat="1" ht="15.75" customHeight="1" x14ac:dyDescent="0.3">
      <c r="A51" s="165"/>
      <c r="B51" s="98"/>
      <c r="C51" s="166" t="s">
        <v>23</v>
      </c>
      <c r="D51" s="31"/>
      <c r="E51" s="32"/>
      <c r="F51" s="32"/>
      <c r="G51" s="32"/>
      <c r="H51" s="8"/>
      <c r="I51" s="33" t="str">
        <f>IF(COUNTIF(I12:I40,"AV")=0,"",COUNTIF(I12:I40,"AV"))</f>
        <v/>
      </c>
      <c r="J51" s="31"/>
      <c r="K51" s="32"/>
      <c r="L51" s="32"/>
      <c r="M51" s="32"/>
      <c r="N51" s="8"/>
      <c r="O51" s="33" t="str">
        <f>IF(COUNTIF(O12:O40,"AV")=0,"",COUNTIF(O12:O40,"AV"))</f>
        <v/>
      </c>
      <c r="P51" s="31"/>
      <c r="Q51" s="32"/>
      <c r="R51" s="32"/>
      <c r="S51" s="32"/>
      <c r="T51" s="8"/>
      <c r="U51" s="33" t="str">
        <f>IF(COUNTIF(U12:U40,"AV")=0,"",COUNTIF(U12:U40,"AV"))</f>
        <v/>
      </c>
      <c r="V51" s="31"/>
      <c r="W51" s="32"/>
      <c r="X51" s="32"/>
      <c r="Y51" s="32"/>
      <c r="Z51" s="8"/>
      <c r="AA51" s="33" t="str">
        <f>IF(COUNTIF(AA12:AA40,"AV")=0,"",COUNTIF(AA12:AA40,"AV"))</f>
        <v/>
      </c>
      <c r="AB51" s="31"/>
      <c r="AC51" s="32"/>
      <c r="AD51" s="32"/>
      <c r="AE51" s="32"/>
      <c r="AF51" s="8"/>
      <c r="AG51" s="33" t="str">
        <f>IF(COUNTIF(AG12:AG40,"AV")=0,"",COUNTIF(AG12:AG40,"AV"))</f>
        <v/>
      </c>
      <c r="AH51" s="31"/>
      <c r="AI51" s="32"/>
      <c r="AJ51" s="32"/>
      <c r="AK51" s="32"/>
      <c r="AL51" s="8"/>
      <c r="AM51" s="33" t="str">
        <f>IF(COUNTIF(AM12:AM40,"AV")=0,"",COUNTIF(AM12:AM40,"AV"))</f>
        <v/>
      </c>
      <c r="AN51" s="31"/>
      <c r="AO51" s="32"/>
      <c r="AP51" s="32"/>
      <c r="AQ51" s="32"/>
      <c r="AR51" s="8"/>
      <c r="AS51" s="33" t="str">
        <f>IF(COUNTIF(AS12:AS40,"AV")=0,"",COUNTIF(AS12:AS40,"AV"))</f>
        <v/>
      </c>
      <c r="AT51" s="31"/>
      <c r="AU51" s="32"/>
      <c r="AV51" s="32"/>
      <c r="AW51" s="32"/>
      <c r="AX51" s="8"/>
      <c r="AY51" s="33" t="str">
        <f>IF(COUNTIF(AY12:AY40,"AV")=0,"",COUNTIF(AY12:AY40,"AV"))</f>
        <v/>
      </c>
      <c r="AZ51" s="34"/>
      <c r="BA51" s="32"/>
      <c r="BB51" s="32"/>
      <c r="BC51" s="32"/>
      <c r="BD51" s="8"/>
      <c r="BE51" s="85" t="str">
        <f t="shared" si="72"/>
        <v/>
      </c>
    </row>
    <row r="52" spans="1:57" s="112" customFormat="1" ht="15.75" customHeight="1" x14ac:dyDescent="0.3">
      <c r="A52" s="165"/>
      <c r="B52" s="98"/>
      <c r="C52" s="166" t="s">
        <v>61</v>
      </c>
      <c r="D52" s="31"/>
      <c r="E52" s="32"/>
      <c r="F52" s="32"/>
      <c r="G52" s="32"/>
      <c r="H52" s="8"/>
      <c r="I52" s="33" t="str">
        <f>IF(COUNTIF(I12:I40,"KV")=0,"",COUNTIF(I12:I40,"KV"))</f>
        <v/>
      </c>
      <c r="J52" s="31"/>
      <c r="K52" s="32"/>
      <c r="L52" s="32"/>
      <c r="M52" s="32"/>
      <c r="N52" s="8"/>
      <c r="O52" s="33" t="str">
        <f>IF(COUNTIF(O12:O40,"KV")=0,"",COUNTIF(O12:O40,"KV"))</f>
        <v/>
      </c>
      <c r="P52" s="31"/>
      <c r="Q52" s="32"/>
      <c r="R52" s="32"/>
      <c r="S52" s="32"/>
      <c r="T52" s="8"/>
      <c r="U52" s="33" t="str">
        <f>IF(COUNTIF(U12:U40,"KV")=0,"",COUNTIF(U12:U40,"KV"))</f>
        <v/>
      </c>
      <c r="V52" s="31"/>
      <c r="W52" s="32"/>
      <c r="X52" s="32"/>
      <c r="Y52" s="32"/>
      <c r="Z52" s="8"/>
      <c r="AA52" s="33" t="str">
        <f>IF(COUNTIF(AA12:AA40,"KV")=0,"",COUNTIF(AA12:AA40,"KV"))</f>
        <v/>
      </c>
      <c r="AB52" s="31"/>
      <c r="AC52" s="32"/>
      <c r="AD52" s="32"/>
      <c r="AE52" s="32"/>
      <c r="AF52" s="8"/>
      <c r="AG52" s="33" t="str">
        <f>IF(COUNTIF(AG12:AG40,"KV")=0,"",COUNTIF(AG12:AG40,"KV"))</f>
        <v/>
      </c>
      <c r="AH52" s="31"/>
      <c r="AI52" s="32"/>
      <c r="AJ52" s="32"/>
      <c r="AK52" s="32"/>
      <c r="AL52" s="8"/>
      <c r="AM52" s="33" t="str">
        <f>IF(COUNTIF(AM12:AM40,"KV")=0,"",COUNTIF(AM12:AM40,"KV"))</f>
        <v/>
      </c>
      <c r="AN52" s="31"/>
      <c r="AO52" s="32"/>
      <c r="AP52" s="32"/>
      <c r="AQ52" s="32"/>
      <c r="AR52" s="8"/>
      <c r="AS52" s="33" t="str">
        <f>IF(COUNTIF(AS12:AS40,"KV")=0,"",COUNTIF(AS12:AS40,"KV"))</f>
        <v/>
      </c>
      <c r="AT52" s="31"/>
      <c r="AU52" s="32"/>
      <c r="AV52" s="32"/>
      <c r="AW52" s="32"/>
      <c r="AX52" s="8"/>
      <c r="AY52" s="33" t="str">
        <f>IF(COUNTIF(AY12:AY40,"KV")=0,"",COUNTIF(AY12:AY40,"KV"))</f>
        <v/>
      </c>
      <c r="AZ52" s="34"/>
      <c r="BA52" s="32"/>
      <c r="BB52" s="32"/>
      <c r="BC52" s="32"/>
      <c r="BD52" s="8"/>
      <c r="BE52" s="85" t="str">
        <f t="shared" si="72"/>
        <v/>
      </c>
    </row>
    <row r="53" spans="1:57" s="112" customFormat="1" ht="15.75" customHeight="1" x14ac:dyDescent="0.3">
      <c r="A53" s="165"/>
      <c r="B53" s="98"/>
      <c r="C53" s="166" t="s">
        <v>62</v>
      </c>
      <c r="D53" s="39"/>
      <c r="E53" s="40"/>
      <c r="F53" s="40"/>
      <c r="G53" s="40"/>
      <c r="H53" s="17"/>
      <c r="I53" s="33" t="str">
        <f>IF(COUNTIF(I12:I40,"SZG")=0,"",COUNTIF(I12:I40,"SZG"))</f>
        <v/>
      </c>
      <c r="J53" s="39"/>
      <c r="K53" s="40"/>
      <c r="L53" s="40"/>
      <c r="M53" s="40"/>
      <c r="N53" s="17"/>
      <c r="O53" s="33" t="str">
        <f>IF(COUNTIF(O12:O40,"SZG")=0,"",COUNTIF(O12:O40,"SZG"))</f>
        <v/>
      </c>
      <c r="P53" s="39"/>
      <c r="Q53" s="40"/>
      <c r="R53" s="40"/>
      <c r="S53" s="40"/>
      <c r="T53" s="17"/>
      <c r="U53" s="33" t="str">
        <f>IF(COUNTIF(U12:U40,"SZG")=0,"",COUNTIF(U12:U40,"SZG"))</f>
        <v/>
      </c>
      <c r="V53" s="39"/>
      <c r="W53" s="40"/>
      <c r="X53" s="40"/>
      <c r="Y53" s="40"/>
      <c r="Z53" s="17"/>
      <c r="AA53" s="33" t="str">
        <f>IF(COUNTIF(AA12:AA40,"SZG")=0,"",COUNTIF(AA12:AA40,"SZG"))</f>
        <v/>
      </c>
      <c r="AB53" s="39"/>
      <c r="AC53" s="40"/>
      <c r="AD53" s="40"/>
      <c r="AE53" s="40"/>
      <c r="AF53" s="17"/>
      <c r="AG53" s="33" t="str">
        <f>IF(COUNTIF(AG12:AG40,"SZG")=0,"",COUNTIF(AG12:AG40,"SZG"))</f>
        <v/>
      </c>
      <c r="AH53" s="39"/>
      <c r="AI53" s="40"/>
      <c r="AJ53" s="40"/>
      <c r="AK53" s="40"/>
      <c r="AL53" s="17"/>
      <c r="AM53" s="33" t="str">
        <f>IF(COUNTIF(AM12:AM40,"SZG")=0,"",COUNTIF(AM12:AM40,"SZG"))</f>
        <v/>
      </c>
      <c r="AN53" s="39"/>
      <c r="AO53" s="40"/>
      <c r="AP53" s="40"/>
      <c r="AQ53" s="40"/>
      <c r="AR53" s="17"/>
      <c r="AS53" s="33" t="str">
        <f>IF(COUNTIF(AS12:AS40,"SZG")=0,"",COUNTIF(AS12:AS40,"SZG"))</f>
        <v/>
      </c>
      <c r="AT53" s="39"/>
      <c r="AU53" s="40"/>
      <c r="AV53" s="40"/>
      <c r="AW53" s="40"/>
      <c r="AX53" s="17"/>
      <c r="AY53" s="33" t="str">
        <f>IF(COUNTIF(AY12:AY40,"SZG")=0,"",COUNTIF(AY12:AY40,"SZG"))</f>
        <v/>
      </c>
      <c r="AZ53" s="34"/>
      <c r="BA53" s="32"/>
      <c r="BB53" s="32"/>
      <c r="BC53" s="32"/>
      <c r="BD53" s="8"/>
      <c r="BE53" s="85" t="str">
        <f t="shared" si="72"/>
        <v/>
      </c>
    </row>
    <row r="54" spans="1:57" s="112" customFormat="1" ht="15.75" customHeight="1" x14ac:dyDescent="0.3">
      <c r="A54" s="165"/>
      <c r="B54" s="98"/>
      <c r="C54" s="166" t="s">
        <v>63</v>
      </c>
      <c r="D54" s="39"/>
      <c r="E54" s="40"/>
      <c r="F54" s="40"/>
      <c r="G54" s="40"/>
      <c r="H54" s="17"/>
      <c r="I54" s="33" t="str">
        <f>IF(COUNTIF(I12:I40,"ZV")=0,"",COUNTIF(I12:I40,"ZV"))</f>
        <v/>
      </c>
      <c r="J54" s="39"/>
      <c r="K54" s="40"/>
      <c r="L54" s="40"/>
      <c r="M54" s="40"/>
      <c r="N54" s="17"/>
      <c r="O54" s="33" t="str">
        <f>IF(COUNTIF(O12:O40,"ZV")=0,"",COUNTIF(O12:O40,"ZV"))</f>
        <v/>
      </c>
      <c r="P54" s="39"/>
      <c r="Q54" s="40"/>
      <c r="R54" s="40"/>
      <c r="S54" s="40"/>
      <c r="T54" s="17"/>
      <c r="U54" s="33" t="str">
        <f>IF(COUNTIF(U12:U40,"ZV")=0,"",COUNTIF(U12:U40,"ZV"))</f>
        <v/>
      </c>
      <c r="V54" s="39"/>
      <c r="W54" s="40"/>
      <c r="X54" s="40"/>
      <c r="Y54" s="40"/>
      <c r="Z54" s="17"/>
      <c r="AA54" s="33" t="str">
        <f>IF(COUNTIF(AA12:AA40,"ZV")=0,"",COUNTIF(AA12:AA40,"ZV"))</f>
        <v/>
      </c>
      <c r="AB54" s="39"/>
      <c r="AC54" s="40"/>
      <c r="AD54" s="40"/>
      <c r="AE54" s="40"/>
      <c r="AF54" s="17"/>
      <c r="AG54" s="33" t="str">
        <f>IF(COUNTIF(AG12:AG40,"ZV")=0,"",COUNTIF(AG12:AG40,"ZV"))</f>
        <v/>
      </c>
      <c r="AH54" s="39"/>
      <c r="AI54" s="40"/>
      <c r="AJ54" s="40"/>
      <c r="AK54" s="40"/>
      <c r="AL54" s="17"/>
      <c r="AM54" s="33" t="str">
        <f>IF(COUNTIF(AM12:AM40,"ZV")=0,"",COUNTIF(AM12:AM40,"ZV"))</f>
        <v/>
      </c>
      <c r="AN54" s="39"/>
      <c r="AO54" s="40"/>
      <c r="AP54" s="40"/>
      <c r="AQ54" s="40"/>
      <c r="AR54" s="17"/>
      <c r="AS54" s="33" t="str">
        <f>IF(COUNTIF(AS12:AS40,"ZV")=0,"",COUNTIF(AS12:AS40,"ZV"))</f>
        <v/>
      </c>
      <c r="AT54" s="39"/>
      <c r="AU54" s="40"/>
      <c r="AV54" s="40"/>
      <c r="AW54" s="40"/>
      <c r="AX54" s="17"/>
      <c r="AY54" s="33" t="str">
        <f>IF(COUNTIF(AY12:AY40,"ZV")=0,"",COUNTIF(AY12:AY40,"ZV"))</f>
        <v/>
      </c>
      <c r="AZ54" s="34"/>
      <c r="BA54" s="32"/>
      <c r="BB54" s="32"/>
      <c r="BC54" s="32"/>
      <c r="BD54" s="8"/>
      <c r="BE54" s="85" t="str">
        <f t="shared" si="72"/>
        <v/>
      </c>
    </row>
    <row r="55" spans="1:57" s="112" customFormat="1" ht="15.75" customHeight="1" thickBot="1" x14ac:dyDescent="0.35">
      <c r="A55" s="41"/>
      <c r="B55" s="27"/>
      <c r="C55" s="28" t="s">
        <v>24</v>
      </c>
      <c r="D55" s="42"/>
      <c r="E55" s="43"/>
      <c r="F55" s="43"/>
      <c r="G55" s="43"/>
      <c r="H55" s="44"/>
      <c r="I55" s="45" t="str">
        <f>IF(SUM(I43:I54)=0,"",SUM(I43:I54))</f>
        <v/>
      </c>
      <c r="J55" s="42"/>
      <c r="K55" s="43"/>
      <c r="L55" s="43"/>
      <c r="M55" s="43"/>
      <c r="N55" s="44"/>
      <c r="O55" s="45" t="str">
        <f>IF(SUM(O43:O54)=0,"",SUM(O43:O54))</f>
        <v/>
      </c>
      <c r="P55" s="42"/>
      <c r="Q55" s="43"/>
      <c r="R55" s="43"/>
      <c r="S55" s="43"/>
      <c r="T55" s="44"/>
      <c r="U55" s="45" t="str">
        <f>IF(SUM(U43:U54)=0,"",SUM(U43:U54))</f>
        <v/>
      </c>
      <c r="V55" s="42"/>
      <c r="W55" s="43"/>
      <c r="X55" s="43"/>
      <c r="Y55" s="43"/>
      <c r="Z55" s="44"/>
      <c r="AA55" s="45" t="str">
        <f>IF(SUM(AA43:AA54)=0,"",SUM(AA43:AA54))</f>
        <v/>
      </c>
      <c r="AB55" s="42"/>
      <c r="AC55" s="43"/>
      <c r="AD55" s="43"/>
      <c r="AE55" s="43"/>
      <c r="AF55" s="44"/>
      <c r="AG55" s="45">
        <f>IF(SUM(AG43:AG54)=0,"",SUM(AG43:AG54))</f>
        <v>6</v>
      </c>
      <c r="AH55" s="42"/>
      <c r="AI55" s="43"/>
      <c r="AJ55" s="43"/>
      <c r="AK55" s="43"/>
      <c r="AL55" s="44"/>
      <c r="AM55" s="45">
        <f>IF(SUM(AM43:AM54)=0,"",SUM(AM43:AM54))</f>
        <v>5</v>
      </c>
      <c r="AN55" s="42"/>
      <c r="AO55" s="43"/>
      <c r="AP55" s="43"/>
      <c r="AQ55" s="43"/>
      <c r="AR55" s="44"/>
      <c r="AS55" s="45">
        <f>IF(SUM(AS43:AS54)=0,"",SUM(AS43:AS54))</f>
        <v>5</v>
      </c>
      <c r="AT55" s="42"/>
      <c r="AU55" s="43"/>
      <c r="AV55" s="43"/>
      <c r="AW55" s="43"/>
      <c r="AX55" s="44"/>
      <c r="AY55" s="45">
        <f>IF(SUM(AY43:AY54)=0,"",SUM(AY43:AY54))</f>
        <v>3</v>
      </c>
      <c r="AZ55" s="46"/>
      <c r="BA55" s="43"/>
      <c r="BB55" s="43"/>
      <c r="BC55" s="43"/>
      <c r="BD55" s="44"/>
      <c r="BE55" s="85">
        <f t="shared" si="72"/>
        <v>19</v>
      </c>
    </row>
    <row r="56" spans="1:57" s="112" customFormat="1" ht="15.75" customHeight="1" thickTop="1" x14ac:dyDescent="0.25">
      <c r="A56" s="168"/>
      <c r="B56" s="169"/>
      <c r="C56" s="169"/>
    </row>
    <row r="57" spans="1:57" s="112" customFormat="1" ht="15.75" customHeight="1" x14ac:dyDescent="0.25">
      <c r="A57" s="168"/>
      <c r="B57" s="169"/>
      <c r="C57" s="16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30"/>
      <c r="AY57" s="230"/>
      <c r="AZ57" s="230"/>
    </row>
    <row r="58" spans="1:57" s="112" customFormat="1" ht="15.75" customHeight="1" x14ac:dyDescent="0.25">
      <c r="A58" s="168"/>
      <c r="B58" s="169"/>
      <c r="C58" s="219"/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30"/>
      <c r="AY58" s="230"/>
      <c r="AZ58" s="230"/>
    </row>
    <row r="59" spans="1:57" s="112" customFormat="1" ht="15.75" customHeight="1" x14ac:dyDescent="0.25">
      <c r="A59" s="168"/>
      <c r="B59" s="169"/>
      <c r="C59" s="215"/>
      <c r="D59" s="169"/>
      <c r="AB59" s="231"/>
      <c r="AC59" s="231"/>
      <c r="AD59" s="231"/>
      <c r="AE59" s="231"/>
      <c r="AF59" s="231"/>
      <c r="AG59" s="231"/>
      <c r="AH59" s="229"/>
      <c r="AI59" s="229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29"/>
      <c r="AU59" s="229"/>
      <c r="AV59" s="229"/>
      <c r="AW59" s="229"/>
      <c r="AX59" s="230"/>
      <c r="AY59" s="230"/>
      <c r="AZ59" s="230"/>
    </row>
    <row r="60" spans="1:57" s="112" customFormat="1" ht="15.75" customHeight="1" x14ac:dyDescent="0.25">
      <c r="A60" s="168"/>
      <c r="B60" s="169"/>
      <c r="C60" s="220"/>
      <c r="D60" s="219"/>
      <c r="AB60" s="231"/>
      <c r="AC60" s="231"/>
      <c r="AD60" s="231"/>
      <c r="AE60" s="231"/>
      <c r="AF60" s="231"/>
      <c r="AG60" s="231"/>
      <c r="AH60" s="229"/>
      <c r="AI60" s="229"/>
      <c r="AJ60" s="229"/>
      <c r="AK60" s="229"/>
      <c r="AL60" s="229"/>
      <c r="AM60" s="229"/>
      <c r="AN60" s="229"/>
      <c r="AO60" s="229"/>
      <c r="AP60" s="229"/>
      <c r="AQ60" s="229"/>
      <c r="AR60" s="229"/>
      <c r="AS60" s="229"/>
      <c r="AT60" s="229"/>
      <c r="AU60" s="229"/>
      <c r="AV60" s="229"/>
      <c r="AW60" s="229"/>
      <c r="AX60" s="230"/>
      <c r="AY60" s="230"/>
      <c r="AZ60" s="230"/>
    </row>
    <row r="61" spans="1:57" s="112" customFormat="1" ht="15.75" customHeight="1" x14ac:dyDescent="0.25">
      <c r="A61" s="168"/>
      <c r="B61" s="169"/>
      <c r="C61" s="221"/>
      <c r="D61" s="215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29"/>
      <c r="AQ61" s="229"/>
      <c r="AR61" s="229"/>
      <c r="AS61" s="229"/>
      <c r="AT61" s="229"/>
      <c r="AU61" s="229"/>
      <c r="AV61" s="229"/>
      <c r="AW61" s="229"/>
      <c r="AX61" s="230"/>
      <c r="AY61" s="230"/>
      <c r="AZ61" s="230"/>
    </row>
    <row r="62" spans="1:57" s="112" customFormat="1" ht="15.75" customHeight="1" x14ac:dyDescent="0.25">
      <c r="A62" s="168"/>
      <c r="B62" s="169"/>
      <c r="C62" s="220"/>
      <c r="D62" s="220"/>
      <c r="AB62" s="229"/>
      <c r="AC62" s="229"/>
      <c r="AD62" s="229"/>
      <c r="AE62" s="229"/>
      <c r="AF62" s="229"/>
      <c r="AG62" s="229"/>
      <c r="AH62" s="231"/>
      <c r="AI62" s="231"/>
      <c r="AJ62" s="231"/>
      <c r="AK62" s="231"/>
      <c r="AL62" s="231"/>
      <c r="AM62" s="231"/>
      <c r="AN62" s="229"/>
      <c r="AO62" s="229"/>
      <c r="AP62" s="229"/>
      <c r="AQ62" s="229"/>
      <c r="AR62" s="229"/>
      <c r="AS62" s="229"/>
      <c r="AT62" s="229"/>
      <c r="AU62" s="229"/>
      <c r="AV62" s="229"/>
      <c r="AW62" s="229"/>
      <c r="AX62" s="230"/>
      <c r="AY62" s="230"/>
      <c r="AZ62" s="230"/>
    </row>
    <row r="63" spans="1:57" s="112" customFormat="1" ht="15.75" customHeight="1" x14ac:dyDescent="0.25">
      <c r="A63" s="168"/>
      <c r="B63" s="169"/>
      <c r="C63" s="220"/>
      <c r="D63" s="221"/>
      <c r="AB63" s="229"/>
      <c r="AC63" s="229"/>
      <c r="AD63" s="229"/>
      <c r="AE63" s="229"/>
      <c r="AF63" s="229"/>
      <c r="AG63" s="229"/>
      <c r="AH63" s="231"/>
      <c r="AI63" s="231"/>
      <c r="AJ63" s="231"/>
      <c r="AK63" s="231"/>
      <c r="AL63" s="231"/>
      <c r="AM63" s="231"/>
      <c r="AN63" s="229"/>
      <c r="AO63" s="229"/>
      <c r="AP63" s="229"/>
      <c r="AQ63" s="229"/>
      <c r="AR63" s="229"/>
      <c r="AS63" s="229"/>
      <c r="AT63" s="229"/>
      <c r="AU63" s="229"/>
      <c r="AV63" s="229"/>
      <c r="AW63" s="229"/>
      <c r="AX63" s="230"/>
      <c r="AY63" s="230"/>
      <c r="AZ63" s="230"/>
    </row>
    <row r="64" spans="1:57" s="112" customFormat="1" ht="15.75" customHeight="1" x14ac:dyDescent="0.25">
      <c r="A64" s="168"/>
      <c r="B64" s="169"/>
      <c r="C64" s="221"/>
      <c r="D64" s="220"/>
      <c r="AB64" s="229"/>
      <c r="AC64" s="229"/>
      <c r="AD64" s="229"/>
      <c r="AE64" s="229"/>
      <c r="AF64" s="229"/>
      <c r="AG64" s="229"/>
      <c r="AH64" s="229"/>
      <c r="AI64" s="229"/>
      <c r="AJ64" s="229"/>
      <c r="AK64" s="229"/>
      <c r="AL64" s="229"/>
      <c r="AM64" s="229"/>
      <c r="AN64" s="229"/>
      <c r="AO64" s="229"/>
      <c r="AP64" s="229"/>
      <c r="AQ64" s="229"/>
      <c r="AR64" s="229"/>
      <c r="AS64" s="229"/>
      <c r="AT64" s="229"/>
      <c r="AU64" s="229"/>
      <c r="AV64" s="229"/>
      <c r="AW64" s="229"/>
      <c r="AX64" s="230"/>
      <c r="AY64" s="230"/>
      <c r="AZ64" s="230"/>
    </row>
    <row r="65" spans="1:52" s="225" customFormat="1" ht="15.75" customHeight="1" x14ac:dyDescent="0.25">
      <c r="A65" s="168"/>
      <c r="B65" s="224"/>
      <c r="C65" s="222"/>
      <c r="D65" s="220"/>
      <c r="AB65" s="229"/>
      <c r="AC65" s="229"/>
      <c r="AD65" s="229"/>
      <c r="AE65" s="229"/>
      <c r="AF65" s="229"/>
      <c r="AG65" s="229"/>
      <c r="AH65" s="231"/>
      <c r="AI65" s="231"/>
      <c r="AJ65" s="231"/>
      <c r="AK65" s="231"/>
      <c r="AL65" s="231"/>
      <c r="AM65" s="231"/>
      <c r="AN65" s="229"/>
      <c r="AO65" s="229"/>
      <c r="AP65" s="229"/>
      <c r="AQ65" s="229"/>
      <c r="AR65" s="229"/>
      <c r="AS65" s="229"/>
      <c r="AT65" s="229"/>
      <c r="AU65" s="229"/>
      <c r="AV65" s="229"/>
      <c r="AW65" s="229"/>
      <c r="AX65" s="229"/>
      <c r="AY65" s="229"/>
      <c r="AZ65" s="229"/>
    </row>
    <row r="66" spans="1:52" s="225" customFormat="1" ht="15.75" customHeight="1" x14ac:dyDescent="0.25">
      <c r="A66" s="168"/>
      <c r="B66" s="224"/>
      <c r="C66" s="220"/>
      <c r="D66" s="221"/>
      <c r="AB66" s="229"/>
      <c r="AC66" s="229"/>
      <c r="AD66" s="229"/>
      <c r="AE66" s="229"/>
      <c r="AF66" s="229"/>
      <c r="AG66" s="229"/>
      <c r="AH66" s="231"/>
      <c r="AI66" s="231"/>
      <c r="AJ66" s="231"/>
      <c r="AK66" s="231"/>
      <c r="AL66" s="231"/>
      <c r="AM66" s="231"/>
      <c r="AN66" s="229"/>
      <c r="AO66" s="229"/>
      <c r="AP66" s="229"/>
      <c r="AQ66" s="229"/>
      <c r="AR66" s="229"/>
      <c r="AS66" s="229"/>
      <c r="AT66" s="229"/>
      <c r="AU66" s="229"/>
      <c r="AV66" s="229"/>
      <c r="AW66" s="229"/>
      <c r="AX66" s="229"/>
      <c r="AY66" s="229"/>
      <c r="AZ66" s="229"/>
    </row>
    <row r="67" spans="1:52" s="225" customFormat="1" ht="15.75" customHeight="1" x14ac:dyDescent="0.25">
      <c r="A67" s="168"/>
      <c r="B67" s="224"/>
      <c r="C67" s="227"/>
      <c r="D67" s="222"/>
      <c r="AB67" s="229"/>
      <c r="AC67" s="229"/>
      <c r="AD67" s="229"/>
      <c r="AE67" s="229"/>
      <c r="AF67" s="229"/>
      <c r="AG67" s="229"/>
      <c r="AH67" s="229"/>
      <c r="AI67" s="229"/>
      <c r="AJ67" s="229"/>
      <c r="AK67" s="229"/>
      <c r="AL67" s="229"/>
      <c r="AM67" s="229"/>
      <c r="AN67" s="229"/>
      <c r="AO67" s="229"/>
      <c r="AP67" s="229"/>
      <c r="AQ67" s="229"/>
      <c r="AR67" s="229"/>
      <c r="AS67" s="229"/>
      <c r="AT67" s="229"/>
      <c r="AU67" s="229"/>
      <c r="AV67" s="229"/>
      <c r="AW67" s="229"/>
      <c r="AX67" s="229"/>
      <c r="AY67" s="229"/>
      <c r="AZ67" s="229"/>
    </row>
    <row r="68" spans="1:52" s="225" customFormat="1" ht="15.75" customHeight="1" x14ac:dyDescent="0.25">
      <c r="A68" s="168"/>
      <c r="B68" s="224"/>
      <c r="C68" s="226"/>
      <c r="D68" s="220"/>
      <c r="AB68" s="229"/>
      <c r="AC68" s="229"/>
      <c r="AD68" s="229"/>
      <c r="AE68" s="229"/>
      <c r="AF68" s="229"/>
      <c r="AG68" s="229"/>
      <c r="AH68" s="229"/>
      <c r="AI68" s="229"/>
      <c r="AJ68" s="229"/>
      <c r="AK68" s="229"/>
      <c r="AL68" s="229"/>
      <c r="AM68" s="229"/>
      <c r="AN68" s="231"/>
      <c r="AO68" s="231"/>
      <c r="AP68" s="231"/>
      <c r="AQ68" s="231"/>
      <c r="AR68" s="231"/>
      <c r="AS68" s="231"/>
      <c r="AT68" s="229"/>
      <c r="AU68" s="229"/>
      <c r="AV68" s="229"/>
      <c r="AW68" s="229"/>
      <c r="AX68" s="229"/>
      <c r="AY68" s="229"/>
      <c r="AZ68" s="229"/>
    </row>
    <row r="69" spans="1:52" s="225" customFormat="1" ht="15.75" customHeight="1" x14ac:dyDescent="0.25">
      <c r="A69" s="168"/>
      <c r="B69" s="224"/>
      <c r="C69" s="226"/>
      <c r="D69" s="224"/>
      <c r="AB69" s="229"/>
      <c r="AC69" s="229"/>
      <c r="AD69" s="229"/>
      <c r="AE69" s="229"/>
      <c r="AF69" s="229"/>
      <c r="AG69" s="229"/>
      <c r="AH69" s="229"/>
      <c r="AI69" s="229"/>
      <c r="AJ69" s="229"/>
      <c r="AK69" s="229"/>
      <c r="AL69" s="229"/>
      <c r="AM69" s="229"/>
      <c r="AN69" s="231"/>
      <c r="AO69" s="231"/>
      <c r="AP69" s="231"/>
      <c r="AQ69" s="231"/>
      <c r="AR69" s="231"/>
      <c r="AS69" s="231"/>
      <c r="AT69" s="229"/>
      <c r="AU69" s="229"/>
      <c r="AV69" s="229"/>
      <c r="AW69" s="229"/>
      <c r="AX69" s="229"/>
      <c r="AY69" s="229"/>
      <c r="AZ69" s="229"/>
    </row>
    <row r="70" spans="1:52" s="225" customFormat="1" ht="15.75" customHeight="1" x14ac:dyDescent="0.25">
      <c r="A70" s="168"/>
      <c r="B70" s="224"/>
      <c r="C70" s="227"/>
      <c r="D70" s="224"/>
      <c r="AB70" s="229"/>
      <c r="AC70" s="229"/>
      <c r="AD70" s="229"/>
      <c r="AE70" s="229"/>
      <c r="AF70" s="229"/>
      <c r="AG70" s="229"/>
      <c r="AH70" s="229"/>
      <c r="AI70" s="229"/>
      <c r="AJ70" s="229"/>
      <c r="AK70" s="229"/>
      <c r="AL70" s="229"/>
      <c r="AM70" s="229"/>
      <c r="AN70" s="231"/>
      <c r="AO70" s="231"/>
      <c r="AP70" s="231"/>
      <c r="AQ70" s="231"/>
      <c r="AR70" s="231"/>
      <c r="AS70" s="231"/>
      <c r="AT70" s="229"/>
      <c r="AU70" s="229"/>
      <c r="AV70" s="229"/>
      <c r="AW70" s="229"/>
      <c r="AX70" s="229"/>
      <c r="AY70" s="229"/>
      <c r="AZ70" s="229"/>
    </row>
    <row r="71" spans="1:52" s="225" customFormat="1" ht="15.75" customHeight="1" x14ac:dyDescent="0.25">
      <c r="A71" s="168"/>
      <c r="B71" s="224"/>
      <c r="C71" s="226"/>
      <c r="D71" s="224"/>
      <c r="AB71" s="229"/>
      <c r="AC71" s="229"/>
      <c r="AD71" s="229"/>
      <c r="AE71" s="229"/>
      <c r="AF71" s="229"/>
      <c r="AG71" s="229"/>
      <c r="AH71" s="229"/>
      <c r="AI71" s="229"/>
      <c r="AJ71" s="229"/>
      <c r="AK71" s="229"/>
      <c r="AL71" s="229"/>
      <c r="AM71" s="229"/>
      <c r="AN71" s="231"/>
      <c r="AO71" s="231"/>
      <c r="AP71" s="231"/>
      <c r="AQ71" s="231"/>
      <c r="AR71" s="231"/>
      <c r="AS71" s="231"/>
      <c r="AT71" s="229"/>
      <c r="AU71" s="229"/>
      <c r="AV71" s="229"/>
      <c r="AW71" s="229"/>
      <c r="AX71" s="229"/>
      <c r="AY71" s="229"/>
      <c r="AZ71" s="229"/>
    </row>
    <row r="72" spans="1:52" s="225" customFormat="1" ht="15.75" customHeight="1" x14ac:dyDescent="0.25">
      <c r="A72" s="168"/>
      <c r="B72" s="224"/>
      <c r="C72" s="226"/>
      <c r="D72" s="224"/>
      <c r="AB72" s="229"/>
      <c r="AC72" s="229"/>
      <c r="AD72" s="229"/>
      <c r="AE72" s="229"/>
      <c r="AF72" s="229"/>
      <c r="AG72" s="229"/>
      <c r="AH72" s="229"/>
      <c r="AI72" s="229"/>
      <c r="AJ72" s="229"/>
      <c r="AK72" s="229"/>
      <c r="AL72" s="229"/>
      <c r="AM72" s="229"/>
      <c r="AN72" s="231"/>
      <c r="AO72" s="231"/>
      <c r="AP72" s="231"/>
      <c r="AQ72" s="231"/>
      <c r="AR72" s="231"/>
      <c r="AS72" s="231"/>
      <c r="AT72" s="229"/>
      <c r="AU72" s="229"/>
      <c r="AV72" s="229"/>
      <c r="AW72" s="229"/>
      <c r="AX72" s="229"/>
      <c r="AY72" s="229"/>
      <c r="AZ72" s="229"/>
    </row>
    <row r="73" spans="1:52" s="225" customFormat="1" ht="15.75" customHeight="1" x14ac:dyDescent="0.25">
      <c r="A73" s="168"/>
      <c r="B73" s="224"/>
      <c r="C73" s="227"/>
      <c r="D73" s="224"/>
      <c r="AB73" s="229"/>
      <c r="AC73" s="229"/>
      <c r="AD73" s="229"/>
      <c r="AE73" s="229"/>
      <c r="AF73" s="229"/>
      <c r="AG73" s="229"/>
      <c r="AH73" s="229"/>
      <c r="AI73" s="229"/>
      <c r="AJ73" s="229"/>
      <c r="AK73" s="229"/>
      <c r="AL73" s="229"/>
      <c r="AM73" s="229"/>
      <c r="AN73" s="229"/>
      <c r="AO73" s="229"/>
      <c r="AP73" s="229"/>
      <c r="AQ73" s="229"/>
      <c r="AR73" s="229"/>
      <c r="AS73" s="229"/>
      <c r="AT73" s="229"/>
      <c r="AU73" s="229"/>
      <c r="AV73" s="229"/>
      <c r="AW73" s="229"/>
      <c r="AX73" s="229"/>
      <c r="AY73" s="229"/>
      <c r="AZ73" s="229"/>
    </row>
    <row r="74" spans="1:52" s="225" customFormat="1" ht="15.75" customHeight="1" x14ac:dyDescent="0.25">
      <c r="A74" s="168"/>
      <c r="B74" s="224"/>
      <c r="C74" s="226"/>
      <c r="D74" s="224"/>
      <c r="AB74" s="229"/>
      <c r="AC74" s="229"/>
      <c r="AD74" s="229"/>
      <c r="AE74" s="229"/>
      <c r="AF74" s="229"/>
      <c r="AG74" s="229"/>
      <c r="AH74" s="229"/>
      <c r="AI74" s="229"/>
      <c r="AJ74" s="229"/>
      <c r="AK74" s="229"/>
      <c r="AL74" s="229"/>
      <c r="AM74" s="229"/>
      <c r="AN74" s="229"/>
      <c r="AO74" s="229"/>
      <c r="AP74" s="229"/>
      <c r="AQ74" s="229"/>
      <c r="AR74" s="229"/>
      <c r="AS74" s="229"/>
      <c r="AT74" s="231"/>
      <c r="AU74" s="231"/>
      <c r="AV74" s="231"/>
      <c r="AW74" s="231"/>
      <c r="AX74" s="231"/>
      <c r="AY74" s="231"/>
      <c r="AZ74" s="229"/>
    </row>
    <row r="75" spans="1:52" s="225" customFormat="1" ht="15.75" customHeight="1" x14ac:dyDescent="0.25">
      <c r="A75" s="168"/>
      <c r="B75" s="224"/>
      <c r="C75" s="226"/>
      <c r="D75" s="224"/>
      <c r="AB75" s="229"/>
      <c r="AC75" s="229"/>
      <c r="AD75" s="229"/>
      <c r="AE75" s="229"/>
      <c r="AF75" s="229"/>
      <c r="AG75" s="229"/>
      <c r="AH75" s="229"/>
      <c r="AI75" s="229"/>
      <c r="AJ75" s="229"/>
      <c r="AK75" s="229"/>
      <c r="AL75" s="229"/>
      <c r="AM75" s="229"/>
      <c r="AN75" s="229"/>
      <c r="AO75" s="229"/>
      <c r="AP75" s="229"/>
      <c r="AQ75" s="229"/>
      <c r="AR75" s="229"/>
      <c r="AS75" s="229"/>
      <c r="AT75" s="231"/>
      <c r="AU75" s="231"/>
      <c r="AV75" s="231"/>
      <c r="AW75" s="231"/>
      <c r="AX75" s="231"/>
      <c r="AY75" s="231"/>
      <c r="AZ75" s="229"/>
    </row>
    <row r="76" spans="1:52" s="225" customFormat="1" ht="15.75" customHeight="1" x14ac:dyDescent="0.25">
      <c r="A76" s="168"/>
      <c r="B76" s="224"/>
      <c r="C76" s="226"/>
      <c r="D76" s="224"/>
      <c r="AB76" s="229"/>
      <c r="AC76" s="229"/>
      <c r="AD76" s="229"/>
      <c r="AE76" s="229"/>
      <c r="AF76" s="229"/>
      <c r="AG76" s="229"/>
      <c r="AH76" s="229"/>
      <c r="AI76" s="229"/>
      <c r="AJ76" s="229"/>
      <c r="AK76" s="229"/>
      <c r="AL76" s="229"/>
      <c r="AM76" s="229"/>
      <c r="AN76" s="229"/>
      <c r="AO76" s="229"/>
      <c r="AP76" s="229"/>
      <c r="AQ76" s="229"/>
      <c r="AR76" s="229"/>
      <c r="AS76" s="229"/>
      <c r="AT76" s="229"/>
      <c r="AU76" s="229"/>
      <c r="AV76" s="229"/>
      <c r="AW76" s="229"/>
      <c r="AX76" s="229"/>
      <c r="AY76" s="229"/>
      <c r="AZ76" s="229"/>
    </row>
    <row r="77" spans="1:52" s="112" customFormat="1" ht="15.75" customHeight="1" x14ac:dyDescent="0.25">
      <c r="A77" s="168"/>
      <c r="B77" s="169"/>
      <c r="C77" s="226"/>
      <c r="D77" s="169"/>
      <c r="AB77" s="229"/>
      <c r="AC77" s="229"/>
      <c r="AD77" s="229"/>
      <c r="AE77" s="229"/>
      <c r="AF77" s="229"/>
      <c r="AG77" s="229"/>
      <c r="AH77" s="229"/>
      <c r="AI77" s="229"/>
      <c r="AJ77" s="229"/>
      <c r="AK77" s="229"/>
      <c r="AL77" s="229"/>
      <c r="AM77" s="229"/>
      <c r="AN77" s="229"/>
      <c r="AO77" s="229"/>
      <c r="AP77" s="229"/>
      <c r="AQ77" s="229"/>
      <c r="AR77" s="229"/>
      <c r="AS77" s="229"/>
      <c r="AT77" s="229"/>
      <c r="AU77" s="229"/>
      <c r="AV77" s="229"/>
      <c r="AW77" s="229"/>
      <c r="AX77" s="230"/>
      <c r="AY77" s="230"/>
      <c r="AZ77" s="230"/>
    </row>
    <row r="78" spans="1:52" s="112" customFormat="1" ht="15.75" customHeight="1" x14ac:dyDescent="0.25">
      <c r="A78" s="168"/>
      <c r="B78" s="169"/>
      <c r="C78" s="227"/>
      <c r="D78" s="169"/>
      <c r="AB78" s="229"/>
      <c r="AC78" s="229"/>
      <c r="AD78" s="229"/>
      <c r="AE78" s="229"/>
      <c r="AF78" s="229"/>
      <c r="AG78" s="229"/>
      <c r="AH78" s="229"/>
      <c r="AI78" s="229"/>
      <c r="AJ78" s="229"/>
      <c r="AK78" s="229"/>
      <c r="AL78" s="229"/>
      <c r="AM78" s="229"/>
      <c r="AN78" s="229"/>
      <c r="AO78" s="229"/>
      <c r="AP78" s="229"/>
      <c r="AQ78" s="229"/>
      <c r="AR78" s="229"/>
      <c r="AS78" s="229"/>
      <c r="AT78" s="229"/>
      <c r="AU78" s="229"/>
      <c r="AV78" s="229"/>
      <c r="AW78" s="229"/>
      <c r="AX78" s="230"/>
      <c r="AY78" s="230"/>
      <c r="AZ78" s="230"/>
    </row>
    <row r="79" spans="1:52" s="112" customFormat="1" ht="15.75" customHeight="1" x14ac:dyDescent="0.25">
      <c r="A79" s="168"/>
      <c r="B79" s="169"/>
      <c r="C79" s="228"/>
      <c r="D79" s="169"/>
      <c r="AB79" s="231"/>
      <c r="AC79" s="231"/>
      <c r="AD79" s="231"/>
      <c r="AE79" s="231"/>
      <c r="AF79" s="231"/>
      <c r="AG79" s="231"/>
      <c r="AH79" s="229"/>
      <c r="AI79" s="229"/>
      <c r="AJ79" s="229"/>
      <c r="AK79" s="229"/>
      <c r="AL79" s="229"/>
      <c r="AM79" s="229"/>
      <c r="AN79" s="229"/>
      <c r="AO79" s="229"/>
      <c r="AP79" s="229"/>
      <c r="AQ79" s="229"/>
      <c r="AR79" s="229"/>
      <c r="AS79" s="229"/>
      <c r="AT79" s="229"/>
      <c r="AU79" s="229"/>
      <c r="AV79" s="229"/>
      <c r="AW79" s="229"/>
      <c r="AX79" s="230"/>
      <c r="AY79" s="230"/>
      <c r="AZ79" s="230"/>
    </row>
    <row r="80" spans="1:52" s="112" customFormat="1" ht="15.75" customHeight="1" x14ac:dyDescent="0.25">
      <c r="A80" s="168"/>
      <c r="B80" s="169"/>
      <c r="C80" s="228"/>
      <c r="D80" s="169"/>
      <c r="AB80" s="231"/>
      <c r="AC80" s="231"/>
      <c r="AD80" s="231"/>
      <c r="AE80" s="231"/>
      <c r="AF80" s="231"/>
      <c r="AG80" s="231"/>
      <c r="AH80" s="229"/>
      <c r="AI80" s="229"/>
      <c r="AJ80" s="229"/>
      <c r="AK80" s="229"/>
      <c r="AL80" s="229"/>
      <c r="AM80" s="229"/>
      <c r="AN80" s="229"/>
      <c r="AO80" s="229"/>
      <c r="AP80" s="229"/>
      <c r="AQ80" s="229"/>
      <c r="AR80" s="229"/>
      <c r="AS80" s="229"/>
      <c r="AT80" s="229"/>
      <c r="AU80" s="229"/>
      <c r="AV80" s="229"/>
      <c r="AW80" s="229"/>
      <c r="AX80" s="230"/>
      <c r="AY80" s="230"/>
      <c r="AZ80" s="230"/>
    </row>
    <row r="81" spans="1:52" s="112" customFormat="1" ht="15.75" customHeight="1" x14ac:dyDescent="0.25">
      <c r="A81" s="168"/>
      <c r="B81" s="169"/>
      <c r="C81" s="228"/>
      <c r="D81" s="223"/>
      <c r="AB81" s="231"/>
      <c r="AC81" s="231"/>
      <c r="AD81" s="231"/>
      <c r="AE81" s="231"/>
      <c r="AF81" s="231"/>
      <c r="AG81" s="231"/>
      <c r="AH81" s="229"/>
      <c r="AI81" s="229"/>
      <c r="AJ81" s="229"/>
      <c r="AK81" s="229"/>
      <c r="AL81" s="229"/>
      <c r="AM81" s="229"/>
      <c r="AN81" s="229"/>
      <c r="AO81" s="229"/>
      <c r="AP81" s="229"/>
      <c r="AQ81" s="229"/>
      <c r="AR81" s="229"/>
      <c r="AS81" s="229"/>
      <c r="AT81" s="229"/>
      <c r="AU81" s="229"/>
      <c r="AV81" s="229"/>
      <c r="AW81" s="229"/>
      <c r="AX81" s="230"/>
      <c r="AY81" s="230"/>
      <c r="AZ81" s="230"/>
    </row>
    <row r="82" spans="1:52" s="112" customFormat="1" ht="15.75" customHeight="1" x14ac:dyDescent="0.25">
      <c r="A82" s="168"/>
      <c r="B82" s="169"/>
      <c r="C82" s="228"/>
      <c r="D82" s="223"/>
      <c r="AB82" s="231"/>
      <c r="AC82" s="231"/>
      <c r="AD82" s="231"/>
      <c r="AE82" s="231"/>
      <c r="AF82" s="231"/>
      <c r="AG82" s="231"/>
      <c r="AH82" s="229"/>
      <c r="AI82" s="229"/>
      <c r="AJ82" s="229"/>
      <c r="AK82" s="229"/>
      <c r="AL82" s="229"/>
      <c r="AM82" s="229"/>
      <c r="AN82" s="229"/>
      <c r="AO82" s="229"/>
      <c r="AP82" s="229"/>
      <c r="AQ82" s="229"/>
      <c r="AR82" s="229"/>
      <c r="AS82" s="229"/>
      <c r="AT82" s="229"/>
      <c r="AU82" s="229"/>
      <c r="AV82" s="229"/>
      <c r="AW82" s="229"/>
      <c r="AX82" s="230"/>
      <c r="AY82" s="230"/>
      <c r="AZ82" s="230"/>
    </row>
    <row r="83" spans="1:52" s="112" customFormat="1" ht="15.75" customHeight="1" x14ac:dyDescent="0.25">
      <c r="A83" s="168"/>
      <c r="B83" s="169"/>
      <c r="C83" s="226"/>
      <c r="D83" s="223"/>
      <c r="AB83" s="230"/>
      <c r="AC83" s="230"/>
      <c r="AD83" s="230"/>
      <c r="AE83" s="230"/>
      <c r="AF83" s="230"/>
      <c r="AG83" s="230"/>
      <c r="AH83" s="230"/>
      <c r="AI83" s="230"/>
      <c r="AJ83" s="230"/>
      <c r="AK83" s="230"/>
      <c r="AL83" s="230"/>
      <c r="AM83" s="230"/>
      <c r="AN83" s="230"/>
      <c r="AO83" s="230"/>
      <c r="AP83" s="230"/>
      <c r="AQ83" s="230"/>
      <c r="AR83" s="230"/>
      <c r="AS83" s="230"/>
      <c r="AT83" s="230"/>
      <c r="AU83" s="230"/>
      <c r="AV83" s="230"/>
      <c r="AW83" s="230"/>
      <c r="AX83" s="230"/>
      <c r="AY83" s="230"/>
      <c r="AZ83" s="230"/>
    </row>
    <row r="84" spans="1:52" s="112" customFormat="1" ht="15.75" customHeight="1" x14ac:dyDescent="0.25">
      <c r="A84" s="168"/>
      <c r="B84" s="169"/>
      <c r="C84" s="224"/>
      <c r="D84" s="223"/>
      <c r="AB84" s="230"/>
      <c r="AC84" s="230"/>
      <c r="AD84" s="230"/>
      <c r="AE84" s="230"/>
      <c r="AF84" s="230"/>
      <c r="AG84" s="230"/>
      <c r="AH84" s="230"/>
      <c r="AI84" s="230"/>
      <c r="AJ84" s="230"/>
      <c r="AK84" s="230"/>
      <c r="AL84" s="230"/>
      <c r="AM84" s="230"/>
      <c r="AN84" s="230"/>
      <c r="AO84" s="230"/>
      <c r="AP84" s="230"/>
      <c r="AQ84" s="230"/>
      <c r="AR84" s="230"/>
      <c r="AS84" s="230"/>
      <c r="AT84" s="230"/>
      <c r="AU84" s="230"/>
      <c r="AV84" s="230"/>
      <c r="AW84" s="230"/>
      <c r="AX84" s="230"/>
      <c r="AY84" s="230"/>
      <c r="AZ84" s="230"/>
    </row>
    <row r="85" spans="1:52" s="112" customFormat="1" ht="15.75" customHeight="1" x14ac:dyDescent="0.25">
      <c r="A85" s="168"/>
      <c r="B85" s="169"/>
      <c r="C85" s="169"/>
      <c r="D85" s="169"/>
    </row>
    <row r="86" spans="1:52" s="112" customFormat="1" ht="27" customHeight="1" x14ac:dyDescent="0.25">
      <c r="A86" s="168"/>
      <c r="B86" s="169"/>
      <c r="C86" s="169"/>
      <c r="D86" s="169"/>
    </row>
    <row r="87" spans="1:52" s="112" customFormat="1" ht="15.75" customHeight="1" x14ac:dyDescent="0.25">
      <c r="A87" s="168"/>
      <c r="B87" s="169"/>
      <c r="C87" s="169"/>
      <c r="D87" s="169"/>
    </row>
    <row r="88" spans="1:52" s="112" customFormat="1" ht="15.75" customHeight="1" x14ac:dyDescent="0.25">
      <c r="A88" s="168"/>
      <c r="B88" s="169"/>
      <c r="C88" s="169"/>
      <c r="D88" s="169"/>
    </row>
    <row r="89" spans="1:52" s="112" customFormat="1" ht="15.75" customHeight="1" x14ac:dyDescent="0.25">
      <c r="A89" s="168"/>
      <c r="B89" s="169"/>
      <c r="C89" s="169"/>
    </row>
    <row r="90" spans="1:52" s="112" customFormat="1" ht="15.75" customHeight="1" x14ac:dyDescent="0.25">
      <c r="A90" s="168"/>
      <c r="B90" s="169"/>
      <c r="C90" s="169"/>
    </row>
    <row r="91" spans="1:52" s="112" customFormat="1" ht="15.75" customHeight="1" x14ac:dyDescent="0.25">
      <c r="A91" s="168"/>
      <c r="B91" s="169"/>
      <c r="C91" s="169"/>
    </row>
    <row r="92" spans="1:52" s="112" customFormat="1" ht="21.95" customHeight="1" x14ac:dyDescent="0.25">
      <c r="A92" s="168"/>
      <c r="B92" s="169"/>
      <c r="C92" s="169"/>
    </row>
    <row r="93" spans="1:52" s="112" customFormat="1" ht="15.75" customHeight="1" x14ac:dyDescent="0.25">
      <c r="A93" s="168"/>
      <c r="B93" s="169"/>
      <c r="C93" s="169"/>
    </row>
    <row r="94" spans="1:52" s="112" customFormat="1" ht="15.75" customHeight="1" x14ac:dyDescent="0.25">
      <c r="A94" s="168"/>
      <c r="B94" s="169"/>
      <c r="C94" s="169"/>
    </row>
    <row r="95" spans="1:52" s="112" customFormat="1" ht="15.75" customHeight="1" x14ac:dyDescent="0.25">
      <c r="A95" s="168"/>
      <c r="B95" s="169"/>
      <c r="C95" s="169"/>
    </row>
    <row r="96" spans="1:52" s="112" customFormat="1" ht="15.75" customHeight="1" x14ac:dyDescent="0.25">
      <c r="A96" s="168"/>
      <c r="B96" s="169"/>
      <c r="C96" s="169"/>
    </row>
    <row r="97" spans="1:3" s="112" customFormat="1" ht="15.75" customHeight="1" x14ac:dyDescent="0.25">
      <c r="A97" s="168"/>
      <c r="B97" s="169"/>
      <c r="C97" s="169"/>
    </row>
    <row r="98" spans="1:3" s="112" customFormat="1" ht="15.75" customHeight="1" x14ac:dyDescent="0.25">
      <c r="A98" s="168"/>
      <c r="B98" s="169"/>
      <c r="C98" s="169"/>
    </row>
    <row r="99" spans="1:3" s="112" customFormat="1" ht="21.95" customHeight="1" x14ac:dyDescent="0.25">
      <c r="A99" s="168"/>
      <c r="B99" s="169"/>
      <c r="C99" s="169"/>
    </row>
    <row r="100" spans="1:3" s="112" customFormat="1" ht="21.95" customHeight="1" x14ac:dyDescent="0.25">
      <c r="A100" s="168"/>
      <c r="B100" s="169"/>
      <c r="C100" s="169"/>
    </row>
    <row r="101" spans="1:3" s="112" customFormat="1" ht="15.75" customHeight="1" x14ac:dyDescent="0.25">
      <c r="A101" s="168"/>
      <c r="B101" s="169"/>
      <c r="C101" s="169"/>
    </row>
    <row r="102" spans="1:3" s="112" customFormat="1" ht="15.75" customHeight="1" x14ac:dyDescent="0.25">
      <c r="A102" s="168"/>
      <c r="B102" s="169"/>
      <c r="C102" s="169"/>
    </row>
    <row r="103" spans="1:3" s="112" customFormat="1" ht="15.75" customHeight="1" x14ac:dyDescent="0.25">
      <c r="A103" s="168"/>
      <c r="B103" s="169"/>
      <c r="C103" s="169"/>
    </row>
    <row r="104" spans="1:3" s="112" customFormat="1" ht="15.75" customHeight="1" x14ac:dyDescent="0.25">
      <c r="A104" s="168"/>
      <c r="B104" s="169"/>
      <c r="C104" s="169"/>
    </row>
    <row r="105" spans="1:3" s="112" customFormat="1" ht="15.75" customHeight="1" x14ac:dyDescent="0.25">
      <c r="A105" s="168"/>
      <c r="B105" s="169"/>
      <c r="C105" s="169"/>
    </row>
    <row r="106" spans="1:3" s="112" customFormat="1" ht="15.75" customHeight="1" x14ac:dyDescent="0.25">
      <c r="A106" s="168"/>
      <c r="B106" s="169"/>
      <c r="C106" s="169"/>
    </row>
    <row r="107" spans="1:3" s="112" customFormat="1" ht="15.75" customHeight="1" x14ac:dyDescent="0.25">
      <c r="A107" s="168"/>
      <c r="B107" s="169"/>
      <c r="C107" s="169"/>
    </row>
    <row r="108" spans="1:3" s="112" customFormat="1" ht="15.75" customHeight="1" x14ac:dyDescent="0.25">
      <c r="A108" s="168"/>
      <c r="B108" s="169"/>
      <c r="C108" s="169"/>
    </row>
    <row r="109" spans="1:3" s="112" customFormat="1" ht="15.75" customHeight="1" x14ac:dyDescent="0.25">
      <c r="A109" s="168"/>
      <c r="B109" s="169"/>
      <c r="C109" s="169"/>
    </row>
    <row r="110" spans="1:3" s="112" customFormat="1" ht="15.75" customHeight="1" x14ac:dyDescent="0.25">
      <c r="A110" s="168"/>
      <c r="B110" s="169"/>
      <c r="C110" s="169"/>
    </row>
    <row r="111" spans="1:3" s="112" customFormat="1" ht="15.75" customHeight="1" x14ac:dyDescent="0.25">
      <c r="A111" s="168"/>
      <c r="B111" s="169"/>
      <c r="C111" s="169"/>
    </row>
    <row r="112" spans="1:3" s="112" customFormat="1" ht="15.75" customHeight="1" x14ac:dyDescent="0.25">
      <c r="A112" s="168"/>
      <c r="B112" s="169"/>
      <c r="C112" s="169"/>
    </row>
    <row r="113" spans="1:57" s="112" customFormat="1" ht="15.75" customHeight="1" x14ac:dyDescent="0.25">
      <c r="A113" s="168"/>
      <c r="B113" s="169"/>
      <c r="C113" s="169"/>
    </row>
    <row r="114" spans="1:57" s="112" customFormat="1" ht="15.75" customHeight="1" x14ac:dyDescent="0.25">
      <c r="A114" s="168"/>
      <c r="B114" s="169"/>
      <c r="C114" s="169"/>
    </row>
    <row r="115" spans="1:57" s="112" customFormat="1" ht="15.75" customHeight="1" x14ac:dyDescent="0.25">
      <c r="A115" s="168"/>
      <c r="B115" s="169"/>
      <c r="C115" s="169"/>
    </row>
    <row r="116" spans="1:57" s="112" customFormat="1" ht="15.75" customHeight="1" x14ac:dyDescent="0.25">
      <c r="A116" s="168"/>
      <c r="B116" s="169"/>
      <c r="C116" s="169"/>
    </row>
    <row r="117" spans="1:57" s="112" customFormat="1" ht="15.75" customHeight="1" x14ac:dyDescent="0.25">
      <c r="A117" s="168"/>
      <c r="B117" s="169"/>
      <c r="C117" s="169"/>
    </row>
    <row r="118" spans="1:57" s="112" customFormat="1" ht="15.75" customHeight="1" x14ac:dyDescent="0.25">
      <c r="A118" s="168"/>
      <c r="B118" s="110"/>
      <c r="C118" s="110"/>
    </row>
    <row r="119" spans="1:57" s="112" customFormat="1" ht="15.75" customHeight="1" x14ac:dyDescent="0.25">
      <c r="A119" s="168"/>
      <c r="B119" s="110"/>
      <c r="C119" s="110"/>
    </row>
    <row r="120" spans="1:57" s="112" customFormat="1" ht="15.75" customHeight="1" x14ac:dyDescent="0.25">
      <c r="A120" s="168"/>
      <c r="B120" s="110"/>
      <c r="C120" s="110"/>
    </row>
    <row r="121" spans="1:57" s="112" customFormat="1" ht="15.75" customHeight="1" x14ac:dyDescent="0.25">
      <c r="A121" s="168"/>
      <c r="B121" s="110"/>
      <c r="C121" s="110"/>
    </row>
    <row r="122" spans="1:57" s="112" customFormat="1" ht="15.75" customHeight="1" x14ac:dyDescent="0.25">
      <c r="A122" s="168"/>
      <c r="B122" s="110"/>
      <c r="C122" s="110"/>
    </row>
    <row r="123" spans="1:57" s="112" customFormat="1" ht="15.75" customHeight="1" x14ac:dyDescent="0.25">
      <c r="A123" s="168"/>
      <c r="B123" s="110"/>
      <c r="C123" s="110"/>
    </row>
    <row r="124" spans="1:57" s="112" customFormat="1" ht="15.75" customHeight="1" x14ac:dyDescent="0.25">
      <c r="A124" s="168"/>
      <c r="B124" s="110"/>
      <c r="C124" s="110"/>
    </row>
    <row r="125" spans="1:57" ht="15.75" customHeight="1" x14ac:dyDescent="0.25">
      <c r="A125" s="168"/>
      <c r="B125" s="110"/>
      <c r="C125" s="110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</row>
    <row r="126" spans="1:57" ht="15.75" customHeight="1" x14ac:dyDescent="0.25">
      <c r="A126" s="168"/>
      <c r="B126" s="110"/>
      <c r="C126" s="110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</row>
    <row r="127" spans="1:57" ht="15.75" customHeight="1" x14ac:dyDescent="0.25">
      <c r="A127" s="170"/>
      <c r="B127" s="108"/>
      <c r="C127" s="108"/>
    </row>
    <row r="128" spans="1:57" ht="15.75" customHeight="1" x14ac:dyDescent="0.25">
      <c r="A128" s="170"/>
      <c r="B128" s="108"/>
      <c r="C128" s="108"/>
    </row>
    <row r="129" spans="1:3" ht="15.75" customHeight="1" x14ac:dyDescent="0.25">
      <c r="A129" s="170"/>
      <c r="B129" s="108"/>
      <c r="C129" s="108"/>
    </row>
    <row r="130" spans="1:3" ht="15.75" customHeight="1" x14ac:dyDescent="0.25">
      <c r="A130" s="170"/>
      <c r="B130" s="108"/>
      <c r="C130" s="108"/>
    </row>
    <row r="131" spans="1:3" ht="15.95" customHeight="1" x14ac:dyDescent="0.25">
      <c r="A131" s="170"/>
      <c r="B131" s="108"/>
      <c r="C131" s="108"/>
    </row>
    <row r="132" spans="1:3" ht="9.9499999999999993" customHeight="1" x14ac:dyDescent="0.25">
      <c r="A132" s="170"/>
      <c r="B132" s="108"/>
      <c r="C132" s="108"/>
    </row>
    <row r="133" spans="1:3" ht="15.75" customHeight="1" x14ac:dyDescent="0.25">
      <c r="A133" s="170"/>
      <c r="B133" s="108"/>
      <c r="C133" s="108"/>
    </row>
    <row r="134" spans="1:3" ht="15.75" customHeight="1" x14ac:dyDescent="0.25">
      <c r="A134" s="170"/>
      <c r="B134" s="108"/>
      <c r="C134" s="108"/>
    </row>
    <row r="135" spans="1:3" ht="15.75" customHeight="1" x14ac:dyDescent="0.25">
      <c r="A135" s="170"/>
      <c r="B135" s="108"/>
      <c r="C135" s="108"/>
    </row>
    <row r="136" spans="1:3" ht="15.75" customHeight="1" x14ac:dyDescent="0.25">
      <c r="A136" s="170"/>
      <c r="B136" s="108"/>
      <c r="C136" s="108"/>
    </row>
    <row r="137" spans="1:3" ht="15.75" customHeight="1" x14ac:dyDescent="0.25">
      <c r="A137" s="170"/>
      <c r="B137" s="108"/>
      <c r="C137" s="108"/>
    </row>
    <row r="138" spans="1:3" ht="15.75" customHeight="1" x14ac:dyDescent="0.25">
      <c r="A138" s="170"/>
      <c r="B138" s="108"/>
      <c r="C138" s="108"/>
    </row>
    <row r="139" spans="1:3" ht="15.75" customHeight="1" x14ac:dyDescent="0.25">
      <c r="A139" s="170"/>
      <c r="B139" s="108"/>
      <c r="C139" s="108"/>
    </row>
    <row r="140" spans="1:3" ht="15.75" customHeight="1" x14ac:dyDescent="0.25">
      <c r="A140" s="170"/>
      <c r="B140" s="108"/>
      <c r="C140" s="108"/>
    </row>
    <row r="141" spans="1:3" ht="15.75" customHeight="1" x14ac:dyDescent="0.25">
      <c r="A141" s="170"/>
      <c r="B141" s="108"/>
      <c r="C141" s="108"/>
    </row>
    <row r="142" spans="1:3" ht="15.75" customHeight="1" x14ac:dyDescent="0.25">
      <c r="A142" s="170"/>
      <c r="B142" s="108"/>
      <c r="C142" s="108"/>
    </row>
    <row r="143" spans="1:3" ht="15.75" customHeight="1" x14ac:dyDescent="0.25">
      <c r="A143" s="170"/>
      <c r="B143" s="108"/>
      <c r="C143" s="108"/>
    </row>
    <row r="144" spans="1:3" ht="15.75" customHeight="1" x14ac:dyDescent="0.25">
      <c r="A144" s="170"/>
      <c r="B144" s="108"/>
      <c r="C144" s="108"/>
    </row>
    <row r="145" spans="1:3" ht="15.75" customHeight="1" x14ac:dyDescent="0.25">
      <c r="A145" s="170"/>
      <c r="B145" s="108"/>
      <c r="C145" s="108"/>
    </row>
    <row r="146" spans="1:3" ht="15.75" customHeight="1" x14ac:dyDescent="0.25">
      <c r="A146" s="170"/>
      <c r="B146" s="108"/>
      <c r="C146" s="108"/>
    </row>
    <row r="147" spans="1:3" ht="15.75" customHeight="1" x14ac:dyDescent="0.25">
      <c r="A147" s="170"/>
      <c r="B147" s="108"/>
      <c r="C147" s="108"/>
    </row>
    <row r="148" spans="1:3" ht="15.75" customHeight="1" x14ac:dyDescent="0.25">
      <c r="A148" s="170"/>
      <c r="B148" s="108"/>
      <c r="C148" s="108"/>
    </row>
    <row r="149" spans="1:3" ht="15.75" customHeight="1" x14ac:dyDescent="0.25">
      <c r="A149" s="170"/>
      <c r="B149" s="108"/>
      <c r="C149" s="108"/>
    </row>
    <row r="150" spans="1:3" ht="15.75" customHeight="1" x14ac:dyDescent="0.25">
      <c r="A150" s="170"/>
      <c r="B150" s="108"/>
      <c r="C150" s="108"/>
    </row>
    <row r="151" spans="1:3" ht="15.75" customHeight="1" x14ac:dyDescent="0.25">
      <c r="A151" s="170"/>
      <c r="B151" s="108"/>
      <c r="C151" s="108"/>
    </row>
    <row r="152" spans="1:3" ht="15.75" customHeight="1" x14ac:dyDescent="0.25">
      <c r="A152" s="170"/>
      <c r="B152" s="108"/>
      <c r="C152" s="108"/>
    </row>
    <row r="153" spans="1:3" ht="15.75" customHeight="1" x14ac:dyDescent="0.25">
      <c r="A153" s="170"/>
      <c r="B153" s="108"/>
      <c r="C153" s="108"/>
    </row>
    <row r="154" spans="1:3" ht="15.75" customHeight="1" x14ac:dyDescent="0.25">
      <c r="A154" s="170"/>
      <c r="B154" s="108"/>
      <c r="C154" s="108"/>
    </row>
    <row r="155" spans="1:3" ht="15.75" customHeight="1" x14ac:dyDescent="0.25">
      <c r="A155" s="170"/>
      <c r="B155" s="108"/>
      <c r="C155" s="108"/>
    </row>
    <row r="156" spans="1:3" ht="15.75" customHeight="1" x14ac:dyDescent="0.25">
      <c r="A156" s="170"/>
      <c r="B156" s="108"/>
      <c r="C156" s="108"/>
    </row>
    <row r="157" spans="1:3" ht="15.75" customHeight="1" x14ac:dyDescent="0.25">
      <c r="A157" s="170"/>
      <c r="B157" s="108"/>
      <c r="C157" s="108"/>
    </row>
    <row r="158" spans="1:3" ht="15.75" customHeight="1" x14ac:dyDescent="0.25">
      <c r="A158" s="170"/>
      <c r="B158" s="108"/>
      <c r="C158" s="108"/>
    </row>
    <row r="159" spans="1:3" x14ac:dyDescent="0.25">
      <c r="A159" s="170"/>
      <c r="B159" s="108"/>
      <c r="C159" s="108"/>
    </row>
    <row r="160" spans="1:3" x14ac:dyDescent="0.25">
      <c r="A160" s="170"/>
      <c r="B160" s="108"/>
      <c r="C160" s="108"/>
    </row>
    <row r="161" spans="1:3" x14ac:dyDescent="0.25">
      <c r="A161" s="170"/>
      <c r="B161" s="108"/>
      <c r="C161" s="108"/>
    </row>
    <row r="162" spans="1:3" x14ac:dyDescent="0.25">
      <c r="A162" s="170"/>
      <c r="B162" s="108"/>
      <c r="C162" s="108"/>
    </row>
    <row r="163" spans="1:3" x14ac:dyDescent="0.25">
      <c r="A163" s="170"/>
      <c r="B163" s="108"/>
      <c r="C163" s="108"/>
    </row>
    <row r="164" spans="1:3" x14ac:dyDescent="0.25">
      <c r="A164" s="170"/>
      <c r="B164" s="108"/>
      <c r="C164" s="108"/>
    </row>
    <row r="165" spans="1:3" x14ac:dyDescent="0.25">
      <c r="A165" s="170"/>
      <c r="B165" s="108"/>
      <c r="C165" s="108"/>
    </row>
    <row r="166" spans="1:3" x14ac:dyDescent="0.25">
      <c r="A166" s="170"/>
      <c r="B166" s="108"/>
      <c r="C166" s="108"/>
    </row>
    <row r="167" spans="1:3" x14ac:dyDescent="0.25">
      <c r="A167" s="170"/>
      <c r="B167" s="108"/>
      <c r="C167" s="108"/>
    </row>
    <row r="168" spans="1:3" x14ac:dyDescent="0.25">
      <c r="A168" s="170"/>
      <c r="B168" s="108"/>
      <c r="C168" s="108"/>
    </row>
    <row r="169" spans="1:3" x14ac:dyDescent="0.25">
      <c r="A169" s="170"/>
      <c r="B169" s="108"/>
      <c r="C169" s="108"/>
    </row>
    <row r="170" spans="1:3" x14ac:dyDescent="0.25">
      <c r="A170" s="170"/>
      <c r="B170" s="108"/>
      <c r="C170" s="108"/>
    </row>
    <row r="171" spans="1:3" x14ac:dyDescent="0.25">
      <c r="A171" s="170"/>
      <c r="B171" s="108"/>
      <c r="C171" s="108"/>
    </row>
    <row r="172" spans="1:3" x14ac:dyDescent="0.25">
      <c r="A172" s="170"/>
      <c r="B172" s="108"/>
      <c r="C172" s="108"/>
    </row>
    <row r="173" spans="1:3" x14ac:dyDescent="0.25">
      <c r="A173" s="170"/>
      <c r="B173" s="108"/>
      <c r="C173" s="108"/>
    </row>
    <row r="174" spans="1:3" x14ac:dyDescent="0.25">
      <c r="A174" s="170"/>
      <c r="B174" s="108"/>
      <c r="C174" s="108"/>
    </row>
    <row r="175" spans="1:3" x14ac:dyDescent="0.25">
      <c r="A175" s="170"/>
      <c r="B175" s="108"/>
      <c r="C175" s="108"/>
    </row>
    <row r="176" spans="1:3" x14ac:dyDescent="0.25">
      <c r="A176" s="170"/>
      <c r="B176" s="108"/>
      <c r="C176" s="108"/>
    </row>
    <row r="177" spans="1:3" x14ac:dyDescent="0.25">
      <c r="A177" s="170"/>
      <c r="B177" s="108"/>
      <c r="C177" s="108"/>
    </row>
    <row r="178" spans="1:3" x14ac:dyDescent="0.25">
      <c r="A178" s="170"/>
      <c r="B178" s="108"/>
      <c r="C178" s="108"/>
    </row>
    <row r="179" spans="1:3" x14ac:dyDescent="0.25">
      <c r="A179" s="170"/>
      <c r="B179" s="108"/>
      <c r="C179" s="108"/>
    </row>
    <row r="180" spans="1:3" x14ac:dyDescent="0.25">
      <c r="A180" s="170"/>
      <c r="B180" s="108"/>
      <c r="C180" s="108"/>
    </row>
    <row r="181" spans="1:3" x14ac:dyDescent="0.25">
      <c r="A181" s="170"/>
      <c r="B181" s="108"/>
      <c r="C181" s="108"/>
    </row>
    <row r="182" spans="1:3" x14ac:dyDescent="0.25">
      <c r="A182" s="170"/>
      <c r="B182" s="108"/>
      <c r="C182" s="108"/>
    </row>
    <row r="183" spans="1:3" x14ac:dyDescent="0.25">
      <c r="A183" s="170"/>
      <c r="B183" s="108"/>
      <c r="C183" s="108"/>
    </row>
    <row r="184" spans="1:3" x14ac:dyDescent="0.25">
      <c r="A184" s="170"/>
      <c r="B184" s="108"/>
      <c r="C184" s="108"/>
    </row>
    <row r="185" spans="1:3" x14ac:dyDescent="0.25">
      <c r="A185" s="170"/>
      <c r="B185" s="108"/>
      <c r="C185" s="108"/>
    </row>
    <row r="186" spans="1:3" x14ac:dyDescent="0.25">
      <c r="A186" s="170"/>
      <c r="B186" s="108"/>
      <c r="C186" s="108"/>
    </row>
    <row r="187" spans="1:3" x14ac:dyDescent="0.25">
      <c r="A187" s="170"/>
      <c r="B187" s="108"/>
      <c r="C187" s="108"/>
    </row>
    <row r="188" spans="1:3" x14ac:dyDescent="0.25">
      <c r="A188" s="170"/>
      <c r="B188" s="108"/>
      <c r="C188" s="108"/>
    </row>
    <row r="189" spans="1:3" x14ac:dyDescent="0.25">
      <c r="A189" s="170"/>
      <c r="B189" s="108"/>
      <c r="C189" s="108"/>
    </row>
    <row r="190" spans="1:3" x14ac:dyDescent="0.25">
      <c r="A190" s="170"/>
      <c r="B190" s="108"/>
      <c r="C190" s="108"/>
    </row>
    <row r="191" spans="1:3" x14ac:dyDescent="0.25">
      <c r="A191" s="170"/>
      <c r="B191" s="108"/>
      <c r="C191" s="108"/>
    </row>
    <row r="192" spans="1:3" x14ac:dyDescent="0.25">
      <c r="A192" s="170"/>
      <c r="B192" s="108"/>
      <c r="C192" s="108"/>
    </row>
    <row r="193" spans="1:3" x14ac:dyDescent="0.25">
      <c r="A193" s="170"/>
      <c r="B193" s="108"/>
      <c r="C193" s="108"/>
    </row>
    <row r="194" spans="1:3" x14ac:dyDescent="0.25">
      <c r="A194" s="170"/>
      <c r="B194" s="108"/>
      <c r="C194" s="108"/>
    </row>
    <row r="195" spans="1:3" x14ac:dyDescent="0.25">
      <c r="A195" s="170"/>
      <c r="B195" s="108"/>
      <c r="C195" s="108"/>
    </row>
    <row r="196" spans="1:3" x14ac:dyDescent="0.25">
      <c r="A196" s="170"/>
      <c r="B196" s="108"/>
      <c r="C196" s="108"/>
    </row>
    <row r="197" spans="1:3" x14ac:dyDescent="0.25">
      <c r="A197" s="170"/>
      <c r="B197" s="108"/>
      <c r="C197" s="108"/>
    </row>
    <row r="198" spans="1:3" x14ac:dyDescent="0.25">
      <c r="A198" s="170"/>
      <c r="B198" s="108"/>
      <c r="C198" s="108"/>
    </row>
    <row r="199" spans="1:3" x14ac:dyDescent="0.25">
      <c r="A199" s="170"/>
      <c r="B199" s="108"/>
      <c r="C199" s="108"/>
    </row>
    <row r="200" spans="1:3" x14ac:dyDescent="0.25">
      <c r="A200" s="170"/>
      <c r="B200" s="108"/>
      <c r="C200" s="108"/>
    </row>
    <row r="201" spans="1:3" x14ac:dyDescent="0.25">
      <c r="A201" s="170"/>
      <c r="B201" s="108"/>
      <c r="C201" s="108"/>
    </row>
    <row r="202" spans="1:3" x14ac:dyDescent="0.25">
      <c r="A202" s="170"/>
      <c r="B202" s="108"/>
      <c r="C202" s="108"/>
    </row>
    <row r="203" spans="1:3" x14ac:dyDescent="0.25">
      <c r="A203" s="170"/>
      <c r="B203" s="108"/>
      <c r="C203" s="108"/>
    </row>
    <row r="204" spans="1:3" x14ac:dyDescent="0.25">
      <c r="A204" s="170"/>
      <c r="B204" s="108"/>
      <c r="C204" s="108"/>
    </row>
    <row r="205" spans="1:3" x14ac:dyDescent="0.25">
      <c r="A205" s="170"/>
      <c r="B205" s="108"/>
      <c r="C205" s="108"/>
    </row>
    <row r="206" spans="1:3" x14ac:dyDescent="0.25">
      <c r="A206" s="170"/>
      <c r="B206" s="108"/>
      <c r="C206" s="108"/>
    </row>
    <row r="207" spans="1:3" x14ac:dyDescent="0.25">
      <c r="A207" s="170"/>
      <c r="B207" s="108"/>
      <c r="C207" s="108"/>
    </row>
    <row r="208" spans="1:3" x14ac:dyDescent="0.25">
      <c r="A208" s="170"/>
      <c r="B208" s="108"/>
      <c r="C208" s="108"/>
    </row>
    <row r="209" spans="1:3" x14ac:dyDescent="0.25">
      <c r="A209" s="170"/>
      <c r="B209" s="108"/>
      <c r="C209" s="108"/>
    </row>
    <row r="210" spans="1:3" x14ac:dyDescent="0.25">
      <c r="A210" s="170"/>
      <c r="B210" s="108"/>
      <c r="C210" s="108"/>
    </row>
    <row r="211" spans="1:3" x14ac:dyDescent="0.25">
      <c r="A211" s="170"/>
      <c r="B211" s="108"/>
      <c r="C211" s="108"/>
    </row>
    <row r="212" spans="1:3" x14ac:dyDescent="0.25">
      <c r="A212" s="170"/>
      <c r="B212" s="108"/>
      <c r="C212" s="108"/>
    </row>
    <row r="213" spans="1:3" x14ac:dyDescent="0.25">
      <c r="A213" s="170"/>
      <c r="B213" s="108"/>
      <c r="C213" s="108"/>
    </row>
    <row r="214" spans="1:3" x14ac:dyDescent="0.25">
      <c r="A214" s="170"/>
      <c r="B214" s="108"/>
      <c r="C214" s="108"/>
    </row>
    <row r="215" spans="1:3" x14ac:dyDescent="0.25">
      <c r="A215" s="170"/>
      <c r="B215" s="108"/>
      <c r="C215" s="108"/>
    </row>
    <row r="216" spans="1:3" x14ac:dyDescent="0.25">
      <c r="A216" s="170"/>
      <c r="B216" s="108"/>
      <c r="C216" s="108"/>
    </row>
    <row r="217" spans="1:3" x14ac:dyDescent="0.25">
      <c r="A217" s="170"/>
      <c r="B217" s="108"/>
      <c r="C217" s="108"/>
    </row>
    <row r="218" spans="1:3" x14ac:dyDescent="0.25">
      <c r="A218" s="170"/>
      <c r="B218" s="108"/>
      <c r="C218" s="108"/>
    </row>
    <row r="219" spans="1:3" x14ac:dyDescent="0.25">
      <c r="A219" s="170"/>
      <c r="B219" s="108"/>
      <c r="C219" s="108"/>
    </row>
    <row r="220" spans="1:3" x14ac:dyDescent="0.25">
      <c r="A220" s="170"/>
      <c r="B220" s="108"/>
      <c r="C220" s="108"/>
    </row>
    <row r="221" spans="1:3" x14ac:dyDescent="0.25">
      <c r="A221" s="170"/>
      <c r="B221" s="108"/>
      <c r="C221" s="108"/>
    </row>
    <row r="222" spans="1:3" x14ac:dyDescent="0.25">
      <c r="A222" s="170"/>
      <c r="B222" s="108"/>
      <c r="C222" s="108"/>
    </row>
    <row r="223" spans="1:3" x14ac:dyDescent="0.25">
      <c r="A223" s="170"/>
      <c r="B223" s="108"/>
      <c r="C223" s="108"/>
    </row>
  </sheetData>
  <sheetProtection selectLockedCells="1"/>
  <protectedRanges>
    <protectedRange sqref="C42" name="Tartomány4"/>
    <protectedRange sqref="C54:C55" name="Tartomány4_1"/>
  </protectedRanges>
  <mergeCells count="65">
    <mergeCell ref="A1:BE1"/>
    <mergeCell ref="AN8:AO8"/>
    <mergeCell ref="AP8:AQ8"/>
    <mergeCell ref="AR8:AR9"/>
    <mergeCell ref="AS8:AS9"/>
    <mergeCell ref="AT8:AU8"/>
    <mergeCell ref="AV8:AW8"/>
    <mergeCell ref="AB6:AY6"/>
    <mergeCell ref="AB7:AG7"/>
    <mergeCell ref="AH7:AM7"/>
    <mergeCell ref="A2:BE2"/>
    <mergeCell ref="A4:BE4"/>
    <mergeCell ref="A5:BE5"/>
    <mergeCell ref="A3:BE3"/>
    <mergeCell ref="P7:U7"/>
    <mergeCell ref="V7:AA7"/>
    <mergeCell ref="AZ6:BE7"/>
    <mergeCell ref="J7:O7"/>
    <mergeCell ref="AN7:AS7"/>
    <mergeCell ref="AT7:AY7"/>
    <mergeCell ref="D7:I7"/>
    <mergeCell ref="A42:AA42"/>
    <mergeCell ref="BF6:BF9"/>
    <mergeCell ref="A41:AA41"/>
    <mergeCell ref="AD8:AE8"/>
    <mergeCell ref="AF8:AF9"/>
    <mergeCell ref="AG8:AG9"/>
    <mergeCell ref="V8:W8"/>
    <mergeCell ref="X8:Y8"/>
    <mergeCell ref="Z8:Z9"/>
    <mergeCell ref="AA8:AA9"/>
    <mergeCell ref="AZ34:BE34"/>
    <mergeCell ref="AZ40:BE40"/>
    <mergeCell ref="AX8:AX9"/>
    <mergeCell ref="AY8:AY9"/>
    <mergeCell ref="AB34:AY34"/>
    <mergeCell ref="AB40:AY40"/>
    <mergeCell ref="A6:A9"/>
    <mergeCell ref="B6:B9"/>
    <mergeCell ref="C6:C9"/>
    <mergeCell ref="D6:AA6"/>
    <mergeCell ref="L8:M8"/>
    <mergeCell ref="P8:Q8"/>
    <mergeCell ref="N8:N9"/>
    <mergeCell ref="O8:O9"/>
    <mergeCell ref="R8:S8"/>
    <mergeCell ref="H8:H9"/>
    <mergeCell ref="I8:I9"/>
    <mergeCell ref="J8:K8"/>
    <mergeCell ref="D34:AA34"/>
    <mergeCell ref="D40:AA40"/>
    <mergeCell ref="BB8:BC8"/>
    <mergeCell ref="BD8:BD9"/>
    <mergeCell ref="BG6:BG9"/>
    <mergeCell ref="AJ8:AK8"/>
    <mergeCell ref="AL8:AL9"/>
    <mergeCell ref="AM8:AM9"/>
    <mergeCell ref="AZ8:BA8"/>
    <mergeCell ref="BE8:BE9"/>
    <mergeCell ref="AH8:AI8"/>
    <mergeCell ref="AB8:AC8"/>
    <mergeCell ref="T8:T9"/>
    <mergeCell ref="U8:U9"/>
    <mergeCell ref="D8:E8"/>
    <mergeCell ref="F8:G8"/>
  </mergeCells>
  <pageMargins left="0.19685039370078741" right="0.19685039370078741" top="0.19685039370078741" bottom="0.19685039370078741" header="0.11811023622047245" footer="0.11811023622047245"/>
  <pageSetup paperSize="8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CE43C"/>
    <pageSetUpPr fitToPage="1"/>
  </sheetPr>
  <dimension ref="A1:BG227"/>
  <sheetViews>
    <sheetView zoomScale="70" zoomScaleNormal="70" workbookViewId="0">
      <pane xSplit="3" topLeftCell="D1" activePane="topRight" state="frozen"/>
      <selection activeCell="A10" sqref="A10"/>
      <selection pane="topRight" activeCell="BG56" sqref="A1:BG56"/>
    </sheetView>
  </sheetViews>
  <sheetFormatPr defaultColWidth="10.6640625" defaultRowHeight="15.75" x14ac:dyDescent="0.25"/>
  <cols>
    <col min="1" max="1" width="17.1640625" style="171" customWidth="1"/>
    <col min="2" max="2" width="7.1640625" style="109" customWidth="1"/>
    <col min="3" max="3" width="60.33203125" style="109" customWidth="1"/>
    <col min="4" max="4" width="4.6640625" style="109" customWidth="1"/>
    <col min="5" max="5" width="6.6640625" style="109" customWidth="1"/>
    <col min="6" max="6" width="4.83203125" style="109" customWidth="1"/>
    <col min="7" max="7" width="6.1640625" style="109" customWidth="1"/>
    <col min="8" max="8" width="5" style="109" customWidth="1"/>
    <col min="9" max="9" width="3.6640625" style="109" bestFit="1" customWidth="1"/>
    <col min="10" max="10" width="5" style="109" customWidth="1"/>
    <col min="11" max="11" width="5.33203125" style="109" customWidth="1"/>
    <col min="12" max="12" width="4.83203125" style="109" customWidth="1"/>
    <col min="13" max="13" width="6.6640625" style="109" customWidth="1"/>
    <col min="14" max="14" width="5.33203125" style="109" customWidth="1"/>
    <col min="15" max="15" width="3.6640625" style="109" bestFit="1" customWidth="1"/>
    <col min="16" max="16" width="4.5" style="109" customWidth="1"/>
    <col min="17" max="17" width="6" style="109" customWidth="1"/>
    <col min="18" max="18" width="4.5" style="109" customWidth="1"/>
    <col min="19" max="19" width="5.6640625" style="109" customWidth="1"/>
    <col min="20" max="20" width="4.1640625" style="109" customWidth="1"/>
    <col min="21" max="21" width="3.6640625" style="109" bestFit="1" customWidth="1"/>
    <col min="22" max="22" width="4.33203125" style="109" customWidth="1"/>
    <col min="23" max="23" width="5.5" style="109" customWidth="1"/>
    <col min="24" max="24" width="4.33203125" style="109" customWidth="1"/>
    <col min="25" max="25" width="5.5" style="109" customWidth="1"/>
    <col min="26" max="26" width="4.5" style="109" customWidth="1"/>
    <col min="27" max="27" width="3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5.6640625" style="109" bestFit="1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5.6640625" style="109" bestFit="1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5.6640625" style="109" bestFit="1" customWidth="1"/>
    <col min="52" max="52" width="6.83203125" style="109" bestFit="1" customWidth="1"/>
    <col min="53" max="53" width="11" style="109" bestFit="1" customWidth="1"/>
    <col min="54" max="54" width="6.83203125" style="109" bestFit="1" customWidth="1"/>
    <col min="55" max="55" width="8.1640625" style="109" bestFit="1" customWidth="1"/>
    <col min="56" max="56" width="6.83203125" style="109" bestFit="1" customWidth="1"/>
    <col min="57" max="57" width="9" style="109" customWidth="1"/>
    <col min="58" max="58" width="34.1640625" style="109" customWidth="1"/>
    <col min="59" max="59" width="29.33203125" style="109" customWidth="1"/>
    <col min="60" max="16384" width="10.6640625" style="109"/>
  </cols>
  <sheetData>
    <row r="1" spans="1:59" ht="21.95" customHeight="1" x14ac:dyDescent="0.2">
      <c r="A1" s="439" t="s">
        <v>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439"/>
      <c r="AM1" s="439"/>
      <c r="AN1" s="439"/>
      <c r="AO1" s="439"/>
      <c r="AP1" s="439"/>
      <c r="AQ1" s="439"/>
      <c r="AR1" s="439"/>
      <c r="AS1" s="439"/>
      <c r="AT1" s="439"/>
      <c r="AU1" s="439"/>
      <c r="AV1" s="439"/>
      <c r="AW1" s="439"/>
      <c r="AX1" s="439"/>
      <c r="AY1" s="439"/>
      <c r="AZ1" s="439"/>
      <c r="BA1" s="439"/>
      <c r="BB1" s="439"/>
      <c r="BC1" s="439"/>
      <c r="BD1" s="439"/>
      <c r="BE1" s="439"/>
    </row>
    <row r="2" spans="1:59" ht="23.25" x14ac:dyDescent="0.2">
      <c r="A2" s="391" t="s">
        <v>269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</row>
    <row r="3" spans="1:59" ht="23.25" x14ac:dyDescent="0.2">
      <c r="A3" s="440" t="s">
        <v>386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  <c r="AK3" s="440"/>
      <c r="AL3" s="440"/>
      <c r="AM3" s="440"/>
      <c r="AN3" s="440"/>
      <c r="AO3" s="440"/>
      <c r="AP3" s="440"/>
      <c r="AQ3" s="440"/>
      <c r="AR3" s="440"/>
      <c r="AS3" s="440"/>
      <c r="AT3" s="440"/>
      <c r="AU3" s="440"/>
      <c r="AV3" s="440"/>
      <c r="AW3" s="440"/>
      <c r="AX3" s="440"/>
      <c r="AY3" s="440"/>
      <c r="AZ3" s="440"/>
      <c r="BA3" s="440"/>
      <c r="BB3" s="440"/>
      <c r="BC3" s="440"/>
      <c r="BD3" s="440"/>
      <c r="BE3" s="440"/>
    </row>
    <row r="4" spans="1:59" s="111" customFormat="1" ht="23.25" x14ac:dyDescent="0.2">
      <c r="A4" s="391" t="s">
        <v>388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</row>
    <row r="5" spans="1:59" ht="24" thickBot="1" x14ac:dyDescent="0.25">
      <c r="A5" s="390" t="s">
        <v>238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0"/>
      <c r="AJ5" s="390"/>
      <c r="AK5" s="390"/>
      <c r="AL5" s="390"/>
      <c r="AM5" s="390"/>
      <c r="AN5" s="390"/>
      <c r="AO5" s="390"/>
      <c r="AP5" s="390"/>
      <c r="AQ5" s="390"/>
      <c r="AR5" s="390"/>
      <c r="AS5" s="390"/>
      <c r="AT5" s="390"/>
      <c r="AU5" s="390"/>
      <c r="AV5" s="390"/>
      <c r="AW5" s="390"/>
      <c r="AX5" s="390"/>
      <c r="AY5" s="390"/>
      <c r="AZ5" s="390"/>
      <c r="BA5" s="390"/>
      <c r="BB5" s="390"/>
      <c r="BC5" s="390"/>
      <c r="BD5" s="390"/>
      <c r="BE5" s="390"/>
    </row>
    <row r="6" spans="1:59" ht="15.75" customHeight="1" thickTop="1" thickBot="1" x14ac:dyDescent="0.25">
      <c r="A6" s="418" t="s">
        <v>1</v>
      </c>
      <c r="B6" s="421" t="s">
        <v>2</v>
      </c>
      <c r="C6" s="424" t="s">
        <v>3</v>
      </c>
      <c r="D6" s="427" t="s">
        <v>4</v>
      </c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7" t="s">
        <v>4</v>
      </c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N6" s="428"/>
      <c r="AO6" s="428"/>
      <c r="AP6" s="428"/>
      <c r="AQ6" s="428"/>
      <c r="AR6" s="428"/>
      <c r="AS6" s="428"/>
      <c r="AT6" s="428"/>
      <c r="AU6" s="428"/>
      <c r="AV6" s="428"/>
      <c r="AW6" s="428"/>
      <c r="AX6" s="428"/>
      <c r="AY6" s="428"/>
      <c r="AZ6" s="441" t="s">
        <v>5</v>
      </c>
      <c r="BA6" s="442"/>
      <c r="BB6" s="442"/>
      <c r="BC6" s="442"/>
      <c r="BD6" s="442"/>
      <c r="BE6" s="443"/>
      <c r="BF6" s="415" t="s">
        <v>47</v>
      </c>
      <c r="BG6" s="415" t="s">
        <v>48</v>
      </c>
    </row>
    <row r="7" spans="1:59" ht="12.75" x14ac:dyDescent="0.2">
      <c r="A7" s="419"/>
      <c r="B7" s="422"/>
      <c r="C7" s="425"/>
      <c r="D7" s="448" t="s">
        <v>6</v>
      </c>
      <c r="E7" s="449"/>
      <c r="F7" s="449"/>
      <c r="G7" s="449"/>
      <c r="H7" s="449"/>
      <c r="I7" s="450"/>
      <c r="J7" s="451" t="s">
        <v>7</v>
      </c>
      <c r="K7" s="449"/>
      <c r="L7" s="449"/>
      <c r="M7" s="449"/>
      <c r="N7" s="449"/>
      <c r="O7" s="452"/>
      <c r="P7" s="448" t="s">
        <v>8</v>
      </c>
      <c r="Q7" s="449"/>
      <c r="R7" s="449"/>
      <c r="S7" s="449"/>
      <c r="T7" s="449"/>
      <c r="U7" s="450"/>
      <c r="V7" s="451" t="s">
        <v>9</v>
      </c>
      <c r="W7" s="449"/>
      <c r="X7" s="449"/>
      <c r="Y7" s="449"/>
      <c r="Z7" s="449"/>
      <c r="AA7" s="450"/>
      <c r="AB7" s="448" t="s">
        <v>10</v>
      </c>
      <c r="AC7" s="449"/>
      <c r="AD7" s="449"/>
      <c r="AE7" s="449"/>
      <c r="AF7" s="449"/>
      <c r="AG7" s="450"/>
      <c r="AH7" s="451" t="s">
        <v>11</v>
      </c>
      <c r="AI7" s="449"/>
      <c r="AJ7" s="449"/>
      <c r="AK7" s="449"/>
      <c r="AL7" s="449"/>
      <c r="AM7" s="452"/>
      <c r="AN7" s="448" t="s">
        <v>34</v>
      </c>
      <c r="AO7" s="449"/>
      <c r="AP7" s="449"/>
      <c r="AQ7" s="449"/>
      <c r="AR7" s="449"/>
      <c r="AS7" s="450"/>
      <c r="AT7" s="451" t="s">
        <v>35</v>
      </c>
      <c r="AU7" s="449"/>
      <c r="AV7" s="449"/>
      <c r="AW7" s="449"/>
      <c r="AX7" s="449"/>
      <c r="AY7" s="450"/>
      <c r="AZ7" s="444"/>
      <c r="BA7" s="445"/>
      <c r="BB7" s="445"/>
      <c r="BC7" s="445"/>
      <c r="BD7" s="445"/>
      <c r="BE7" s="446"/>
      <c r="BF7" s="447"/>
      <c r="BG7" s="416"/>
    </row>
    <row r="8" spans="1:59" ht="15.75" customHeight="1" x14ac:dyDescent="0.2">
      <c r="A8" s="419"/>
      <c r="B8" s="422"/>
      <c r="C8" s="425"/>
      <c r="D8" s="436" t="s">
        <v>12</v>
      </c>
      <c r="E8" s="430"/>
      <c r="F8" s="431" t="s">
        <v>13</v>
      </c>
      <c r="G8" s="430"/>
      <c r="H8" s="432" t="s">
        <v>14</v>
      </c>
      <c r="I8" s="437" t="s">
        <v>36</v>
      </c>
      <c r="J8" s="429" t="s">
        <v>12</v>
      </c>
      <c r="K8" s="430"/>
      <c r="L8" s="431" t="s">
        <v>13</v>
      </c>
      <c r="M8" s="430"/>
      <c r="N8" s="432" t="s">
        <v>14</v>
      </c>
      <c r="O8" s="434" t="s">
        <v>36</v>
      </c>
      <c r="P8" s="436" t="s">
        <v>12</v>
      </c>
      <c r="Q8" s="430"/>
      <c r="R8" s="431" t="s">
        <v>13</v>
      </c>
      <c r="S8" s="430"/>
      <c r="T8" s="432" t="s">
        <v>14</v>
      </c>
      <c r="U8" s="437" t="s">
        <v>36</v>
      </c>
      <c r="V8" s="429" t="s">
        <v>12</v>
      </c>
      <c r="W8" s="430"/>
      <c r="X8" s="431" t="s">
        <v>13</v>
      </c>
      <c r="Y8" s="430"/>
      <c r="Z8" s="432" t="s">
        <v>14</v>
      </c>
      <c r="AA8" s="453" t="s">
        <v>36</v>
      </c>
      <c r="AB8" s="436" t="s">
        <v>12</v>
      </c>
      <c r="AC8" s="430"/>
      <c r="AD8" s="431" t="s">
        <v>13</v>
      </c>
      <c r="AE8" s="430"/>
      <c r="AF8" s="432" t="s">
        <v>14</v>
      </c>
      <c r="AG8" s="437" t="s">
        <v>36</v>
      </c>
      <c r="AH8" s="429" t="s">
        <v>12</v>
      </c>
      <c r="AI8" s="430"/>
      <c r="AJ8" s="431" t="s">
        <v>13</v>
      </c>
      <c r="AK8" s="430"/>
      <c r="AL8" s="432" t="s">
        <v>14</v>
      </c>
      <c r="AM8" s="434" t="s">
        <v>36</v>
      </c>
      <c r="AN8" s="436" t="s">
        <v>12</v>
      </c>
      <c r="AO8" s="430"/>
      <c r="AP8" s="431" t="s">
        <v>13</v>
      </c>
      <c r="AQ8" s="430"/>
      <c r="AR8" s="432" t="s">
        <v>14</v>
      </c>
      <c r="AS8" s="437" t="s">
        <v>36</v>
      </c>
      <c r="AT8" s="429" t="s">
        <v>12</v>
      </c>
      <c r="AU8" s="430"/>
      <c r="AV8" s="431" t="s">
        <v>13</v>
      </c>
      <c r="AW8" s="430"/>
      <c r="AX8" s="432" t="s">
        <v>14</v>
      </c>
      <c r="AY8" s="453" t="s">
        <v>36</v>
      </c>
      <c r="AZ8" s="429" t="s">
        <v>12</v>
      </c>
      <c r="BA8" s="430"/>
      <c r="BB8" s="431" t="s">
        <v>13</v>
      </c>
      <c r="BC8" s="430"/>
      <c r="BD8" s="432" t="s">
        <v>14</v>
      </c>
      <c r="BE8" s="455" t="s">
        <v>43</v>
      </c>
      <c r="BF8" s="447"/>
      <c r="BG8" s="416"/>
    </row>
    <row r="9" spans="1:59" ht="68.25" thickBot="1" x14ac:dyDescent="0.25">
      <c r="A9" s="420"/>
      <c r="B9" s="423"/>
      <c r="C9" s="426"/>
      <c r="D9" s="113" t="s">
        <v>37</v>
      </c>
      <c r="E9" s="114" t="s">
        <v>38</v>
      </c>
      <c r="F9" s="115" t="s">
        <v>37</v>
      </c>
      <c r="G9" s="114" t="s">
        <v>38</v>
      </c>
      <c r="H9" s="433"/>
      <c r="I9" s="438"/>
      <c r="J9" s="116" t="s">
        <v>37</v>
      </c>
      <c r="K9" s="114" t="s">
        <v>38</v>
      </c>
      <c r="L9" s="115" t="s">
        <v>37</v>
      </c>
      <c r="M9" s="114" t="s">
        <v>38</v>
      </c>
      <c r="N9" s="433"/>
      <c r="O9" s="435"/>
      <c r="P9" s="113" t="s">
        <v>37</v>
      </c>
      <c r="Q9" s="114" t="s">
        <v>38</v>
      </c>
      <c r="R9" s="115" t="s">
        <v>37</v>
      </c>
      <c r="S9" s="114" t="s">
        <v>38</v>
      </c>
      <c r="T9" s="433"/>
      <c r="U9" s="438"/>
      <c r="V9" s="116" t="s">
        <v>37</v>
      </c>
      <c r="W9" s="114" t="s">
        <v>38</v>
      </c>
      <c r="X9" s="115" t="s">
        <v>37</v>
      </c>
      <c r="Y9" s="114" t="s">
        <v>38</v>
      </c>
      <c r="Z9" s="433"/>
      <c r="AA9" s="454"/>
      <c r="AB9" s="113" t="s">
        <v>37</v>
      </c>
      <c r="AC9" s="114" t="s">
        <v>38</v>
      </c>
      <c r="AD9" s="115" t="s">
        <v>37</v>
      </c>
      <c r="AE9" s="114" t="s">
        <v>38</v>
      </c>
      <c r="AF9" s="433"/>
      <c r="AG9" s="438"/>
      <c r="AH9" s="116" t="s">
        <v>37</v>
      </c>
      <c r="AI9" s="114" t="s">
        <v>38</v>
      </c>
      <c r="AJ9" s="115" t="s">
        <v>37</v>
      </c>
      <c r="AK9" s="114" t="s">
        <v>38</v>
      </c>
      <c r="AL9" s="433"/>
      <c r="AM9" s="435"/>
      <c r="AN9" s="113" t="s">
        <v>37</v>
      </c>
      <c r="AO9" s="114" t="s">
        <v>38</v>
      </c>
      <c r="AP9" s="115" t="s">
        <v>37</v>
      </c>
      <c r="AQ9" s="114" t="s">
        <v>38</v>
      </c>
      <c r="AR9" s="433"/>
      <c r="AS9" s="438"/>
      <c r="AT9" s="116" t="s">
        <v>37</v>
      </c>
      <c r="AU9" s="114" t="s">
        <v>38</v>
      </c>
      <c r="AV9" s="115" t="s">
        <v>37</v>
      </c>
      <c r="AW9" s="114" t="s">
        <v>38</v>
      </c>
      <c r="AX9" s="433"/>
      <c r="AY9" s="454"/>
      <c r="AZ9" s="116" t="s">
        <v>37</v>
      </c>
      <c r="BA9" s="114" t="s">
        <v>39</v>
      </c>
      <c r="BB9" s="115" t="s">
        <v>37</v>
      </c>
      <c r="BC9" s="114" t="s">
        <v>39</v>
      </c>
      <c r="BD9" s="433"/>
      <c r="BE9" s="456"/>
      <c r="BF9" s="447"/>
      <c r="BG9" s="416"/>
    </row>
    <row r="10" spans="1:59" s="121" customFormat="1" ht="15.75" customHeight="1" thickBot="1" x14ac:dyDescent="0.35">
      <c r="A10" s="117"/>
      <c r="B10" s="118"/>
      <c r="C10" s="119" t="s">
        <v>54</v>
      </c>
      <c r="D10" s="120">
        <f>SZAK!D67</f>
        <v>0</v>
      </c>
      <c r="E10" s="120">
        <f>SZAK!E67</f>
        <v>0</v>
      </c>
      <c r="F10" s="120">
        <f>SZAK!F67</f>
        <v>30</v>
      </c>
      <c r="G10" s="120">
        <f>SZAK!G67</f>
        <v>600</v>
      </c>
      <c r="H10" s="120">
        <f>SZAK!H67</f>
        <v>27</v>
      </c>
      <c r="I10" s="120" t="s">
        <v>17</v>
      </c>
      <c r="J10" s="120">
        <f>SZAK!J67</f>
        <v>16</v>
      </c>
      <c r="K10" s="120">
        <f>SZAK!K67</f>
        <v>224</v>
      </c>
      <c r="L10" s="120">
        <f>SZAK!L67</f>
        <v>16</v>
      </c>
      <c r="M10" s="120">
        <f>SZAK!M67</f>
        <v>224</v>
      </c>
      <c r="N10" s="120">
        <f>SZAK!N67</f>
        <v>31</v>
      </c>
      <c r="O10" s="120" t="s">
        <v>17</v>
      </c>
      <c r="P10" s="120">
        <f>SZAK!P67</f>
        <v>10</v>
      </c>
      <c r="Q10" s="120">
        <f>SZAK!Q67</f>
        <v>140</v>
      </c>
      <c r="R10" s="120">
        <f>SZAK!R67</f>
        <v>21</v>
      </c>
      <c r="S10" s="120">
        <f>SZAK!S67</f>
        <v>304</v>
      </c>
      <c r="T10" s="120">
        <f>SZAK!T67</f>
        <v>29</v>
      </c>
      <c r="U10" s="120" t="s">
        <v>17</v>
      </c>
      <c r="V10" s="120">
        <f>SZAK!V67</f>
        <v>12</v>
      </c>
      <c r="W10" s="120">
        <f>SZAK!W67</f>
        <v>168</v>
      </c>
      <c r="X10" s="120">
        <f>SZAK!X67</f>
        <v>20</v>
      </c>
      <c r="Y10" s="120">
        <f>SZAK!Y67</f>
        <v>280</v>
      </c>
      <c r="Z10" s="120">
        <f>SZAK!Z67</f>
        <v>31</v>
      </c>
      <c r="AA10" s="120" t="s">
        <v>17</v>
      </c>
      <c r="AB10" s="120">
        <f>SZAK!AB67</f>
        <v>3</v>
      </c>
      <c r="AC10" s="120">
        <f>SZAK!AC67</f>
        <v>42</v>
      </c>
      <c r="AD10" s="120">
        <f>SZAK!AD67</f>
        <v>5</v>
      </c>
      <c r="AE10" s="120">
        <f>SZAK!AE67</f>
        <v>70</v>
      </c>
      <c r="AF10" s="120">
        <f>SZAK!AF67</f>
        <v>8</v>
      </c>
      <c r="AG10" s="120" t="s">
        <v>17</v>
      </c>
      <c r="AH10" s="120">
        <f>SZAK!AH67</f>
        <v>2</v>
      </c>
      <c r="AI10" s="120">
        <f>SZAK!AI67</f>
        <v>28</v>
      </c>
      <c r="AJ10" s="120">
        <f>SZAK!AJ67</f>
        <v>8</v>
      </c>
      <c r="AK10" s="120">
        <f>SZAK!AK67</f>
        <v>116</v>
      </c>
      <c r="AL10" s="120">
        <f>SZAK!AL67</f>
        <v>10</v>
      </c>
      <c r="AM10" s="120" t="s">
        <v>17</v>
      </c>
      <c r="AN10" s="120">
        <f>SZAK!AN67</f>
        <v>0</v>
      </c>
      <c r="AO10" s="120">
        <f>SZAK!AO67</f>
        <v>0</v>
      </c>
      <c r="AP10" s="120">
        <f>SZAK!AP67</f>
        <v>6</v>
      </c>
      <c r="AQ10" s="120">
        <f>SZAK!AQ67</f>
        <v>88</v>
      </c>
      <c r="AR10" s="120">
        <f>SZAK!AR67</f>
        <v>6</v>
      </c>
      <c r="AS10" s="120" t="s">
        <v>17</v>
      </c>
      <c r="AT10" s="120">
        <f>SZAK!AT67</f>
        <v>0</v>
      </c>
      <c r="AU10" s="120">
        <f>SZAK!AU67</f>
        <v>0</v>
      </c>
      <c r="AV10" s="120">
        <f>SZAK!AV67</f>
        <v>16</v>
      </c>
      <c r="AW10" s="120">
        <f>SZAK!AW67</f>
        <v>236</v>
      </c>
      <c r="AX10" s="120">
        <f>SZAK!AX67</f>
        <v>16</v>
      </c>
      <c r="AY10" s="120" t="s">
        <v>17</v>
      </c>
      <c r="AZ10" s="120">
        <f>SZAK!AZ67</f>
        <v>43</v>
      </c>
      <c r="BA10" s="120">
        <f>SZAK!BA67</f>
        <v>602</v>
      </c>
      <c r="BB10" s="120">
        <f>SZAK!BB67</f>
        <v>120</v>
      </c>
      <c r="BC10" s="120">
        <f>SZAK!BC67</f>
        <v>1700</v>
      </c>
      <c r="BD10" s="120">
        <f>SZAK!BD67</f>
        <v>156</v>
      </c>
      <c r="BE10" s="120">
        <f>SUM([2]SZAK!BE121)</f>
        <v>199</v>
      </c>
      <c r="BF10" s="184"/>
      <c r="BG10" s="184"/>
    </row>
    <row r="11" spans="1:59" s="121" customFormat="1" ht="15.75" customHeight="1" x14ac:dyDescent="0.3">
      <c r="A11" s="122" t="s">
        <v>7</v>
      </c>
      <c r="B11" s="123"/>
      <c r="C11" s="124" t="s">
        <v>50</v>
      </c>
      <c r="D11" s="125"/>
      <c r="E11" s="126"/>
      <c r="F11" s="127"/>
      <c r="G11" s="126"/>
      <c r="H11" s="127"/>
      <c r="I11" s="128"/>
      <c r="J11" s="127"/>
      <c r="K11" s="126"/>
      <c r="L11" s="127"/>
      <c r="M11" s="126"/>
      <c r="N11" s="127"/>
      <c r="O11" s="128"/>
      <c r="P11" s="127"/>
      <c r="Q11" s="126"/>
      <c r="R11" s="127"/>
      <c r="S11" s="126"/>
      <c r="T11" s="127"/>
      <c r="U11" s="128"/>
      <c r="V11" s="127"/>
      <c r="W11" s="126"/>
      <c r="X11" s="127"/>
      <c r="Y11" s="126"/>
      <c r="Z11" s="127"/>
      <c r="AA11" s="129"/>
      <c r="AB11" s="125"/>
      <c r="AC11" s="126"/>
      <c r="AD11" s="127"/>
      <c r="AE11" s="126"/>
      <c r="AF11" s="127"/>
      <c r="AG11" s="128"/>
      <c r="AH11" s="127"/>
      <c r="AI11" s="126"/>
      <c r="AJ11" s="127"/>
      <c r="AK11" s="126"/>
      <c r="AL11" s="127"/>
      <c r="AM11" s="128"/>
      <c r="AN11" s="127"/>
      <c r="AO11" s="126"/>
      <c r="AP11" s="127"/>
      <c r="AQ11" s="126"/>
      <c r="AR11" s="127"/>
      <c r="AS11" s="128"/>
      <c r="AT11" s="127"/>
      <c r="AU11" s="126"/>
      <c r="AV11" s="127"/>
      <c r="AW11" s="126"/>
      <c r="AX11" s="127"/>
      <c r="AY11" s="129"/>
      <c r="AZ11" s="130"/>
      <c r="BA11" s="130"/>
      <c r="BB11" s="130"/>
      <c r="BC11" s="130"/>
      <c r="BD11" s="130"/>
      <c r="BE11" s="131"/>
      <c r="BF11" s="185"/>
      <c r="BG11" s="185"/>
    </row>
    <row r="12" spans="1:59" s="335" customFormat="1" ht="15.75" customHeight="1" x14ac:dyDescent="0.25">
      <c r="A12" s="360" t="s">
        <v>450</v>
      </c>
      <c r="B12" s="326" t="s">
        <v>31</v>
      </c>
      <c r="C12" s="325" t="s">
        <v>401</v>
      </c>
      <c r="D12" s="300"/>
      <c r="E12" s="301" t="str">
        <f t="shared" ref="E12:E16" si="0">IF(D12*14=0,"",D12*14)</f>
        <v/>
      </c>
      <c r="F12" s="300"/>
      <c r="G12" s="301" t="str">
        <f t="shared" ref="G12:G16" si="1">IF(F12*14=0,"",F12*14)</f>
        <v/>
      </c>
      <c r="H12" s="300"/>
      <c r="I12" s="327"/>
      <c r="J12" s="314"/>
      <c r="K12" s="301" t="str">
        <f t="shared" ref="K12:K16" si="2">IF(J12*14=0,"",J12*14)</f>
        <v/>
      </c>
      <c r="L12" s="300"/>
      <c r="M12" s="301" t="str">
        <f t="shared" ref="M12:M16" si="3">IF(L12*14=0,"",L12*14)</f>
        <v/>
      </c>
      <c r="N12" s="300"/>
      <c r="O12" s="302"/>
      <c r="P12" s="300"/>
      <c r="Q12" s="301" t="str">
        <f t="shared" ref="Q12:Q16" si="4">IF(P12*14=0,"",P12*14)</f>
        <v/>
      </c>
      <c r="R12" s="300"/>
      <c r="S12" s="301" t="str">
        <f t="shared" ref="S12:S16" si="5">IF(R12*14=0,"",R12*14)</f>
        <v/>
      </c>
      <c r="T12" s="300"/>
      <c r="U12" s="327"/>
      <c r="V12" s="314"/>
      <c r="W12" s="301" t="str">
        <f t="shared" ref="W12:W16" si="6">IF(V12*14=0,"",V12*14)</f>
        <v/>
      </c>
      <c r="X12" s="300"/>
      <c r="Y12" s="301" t="str">
        <f t="shared" ref="Y12:Y16" si="7">IF(X12*14=0,"",X12*14)</f>
        <v/>
      </c>
      <c r="Z12" s="300"/>
      <c r="AA12" s="302"/>
      <c r="AB12" s="300">
        <v>3</v>
      </c>
      <c r="AC12" s="301">
        <f t="shared" ref="AC12:AC16" si="8">IF(AB12*14=0,"",AB12*14)</f>
        <v>42</v>
      </c>
      <c r="AD12" s="300">
        <v>3</v>
      </c>
      <c r="AE12" s="301">
        <f t="shared" ref="AE12:AE16" si="9">IF(AD12*14=0,"",AD12*14)</f>
        <v>42</v>
      </c>
      <c r="AF12" s="328">
        <v>6</v>
      </c>
      <c r="AG12" s="327" t="s">
        <v>15</v>
      </c>
      <c r="AH12" s="314"/>
      <c r="AI12" s="301" t="str">
        <f t="shared" ref="AI12:AI20" si="10">IF(AH12*14=0,"",AH12*14)</f>
        <v/>
      </c>
      <c r="AJ12" s="300"/>
      <c r="AK12" s="301" t="str">
        <f t="shared" ref="AK12:AK20" si="11">IF(AJ12*14=0,"",AJ12*14)</f>
        <v/>
      </c>
      <c r="AL12" s="300"/>
      <c r="AM12" s="302"/>
      <c r="AN12" s="314"/>
      <c r="AO12" s="301" t="str">
        <f t="shared" ref="AO12:AO16" si="12">IF(AN12*14=0,"",AN12*14)</f>
        <v/>
      </c>
      <c r="AP12" s="329"/>
      <c r="AQ12" s="301" t="str">
        <f t="shared" ref="AQ12:AQ16" si="13">IF(AP12*14=0,"",AP12*14)</f>
        <v/>
      </c>
      <c r="AR12" s="329"/>
      <c r="AS12" s="330"/>
      <c r="AT12" s="300"/>
      <c r="AU12" s="301" t="str">
        <f t="shared" ref="AU12:AU16" si="14">IF(AT12*14=0,"",AT12*14)</f>
        <v/>
      </c>
      <c r="AV12" s="300"/>
      <c r="AW12" s="301" t="str">
        <f t="shared" ref="AW12:AW16" si="15">IF(AV12*14=0,"",AV12*14)</f>
        <v/>
      </c>
      <c r="AX12" s="300"/>
      <c r="AY12" s="300"/>
      <c r="AZ12" s="331">
        <f t="shared" ref="AZ12:AZ16" si="16">IF(D12+J12+P12+V12+AB12+AH12+AN12+AT12=0,"",D12+J12+P12+V12+AB12+AH12+AN12+AT12)</f>
        <v>3</v>
      </c>
      <c r="BA12" s="301">
        <f t="shared" ref="BA12:BA16" si="17">IF((D12+J12+P12+V12+AB12+AH12+AN12+AT12)*14=0,"",(D12+J12+P12+V12+AB12+AH12+AN12+AT12)*14)</f>
        <v>42</v>
      </c>
      <c r="BB12" s="332">
        <f t="shared" ref="BB12:BB16" si="18">IF(F12+L12+R12+X12+AD12+AJ12+AP12+AV12=0,"",F12+L12+R12+X12+AD12+AJ12+AP12+AV12)</f>
        <v>3</v>
      </c>
      <c r="BC12" s="301">
        <f t="shared" ref="BC12:BC16" si="19">IF((L12+F12+R12+X12+AD12+AJ12+AP12+AV12)*14=0,"",(L12+F12+R12+X12+AD12+AJ12+AP12+AV12)*14)</f>
        <v>42</v>
      </c>
      <c r="BD12" s="332">
        <f t="shared" ref="BD12:BD16" si="20">IF(N12+H12+T12+Z12+AF12+AL12+AR12+AX12=0,"",N12+H12+T12+Z12+AF12+AL12+AR12+AX12)</f>
        <v>6</v>
      </c>
      <c r="BE12" s="333">
        <f t="shared" ref="BE12:BE16" si="21">IF(D12+F12+L12+J12+P12+R12+V12+X12+AB12+AD12+AH12+AJ12+AN12+AP12+AT12+AV12=0,"",D12+F12+L12+J12+P12+R12+V12+X12+AB12+AD12+AH12+AJ12+AN12+AP12+AT12+AV12)</f>
        <v>6</v>
      </c>
      <c r="BF12" s="334" t="s">
        <v>274</v>
      </c>
      <c r="BG12" s="359" t="s">
        <v>454</v>
      </c>
    </row>
    <row r="13" spans="1:59" s="335" customFormat="1" ht="15.75" customHeight="1" x14ac:dyDescent="0.25">
      <c r="A13" s="360" t="s">
        <v>451</v>
      </c>
      <c r="B13" s="326" t="s">
        <v>31</v>
      </c>
      <c r="C13" s="325" t="s">
        <v>402</v>
      </c>
      <c r="D13" s="300"/>
      <c r="E13" s="301" t="str">
        <f t="shared" si="0"/>
        <v/>
      </c>
      <c r="F13" s="300"/>
      <c r="G13" s="301" t="str">
        <f t="shared" si="1"/>
        <v/>
      </c>
      <c r="H13" s="300"/>
      <c r="I13" s="327"/>
      <c r="J13" s="314"/>
      <c r="K13" s="301" t="str">
        <f t="shared" si="2"/>
        <v/>
      </c>
      <c r="L13" s="300"/>
      <c r="M13" s="301" t="str">
        <f t="shared" si="3"/>
        <v/>
      </c>
      <c r="N13" s="300"/>
      <c r="O13" s="302"/>
      <c r="P13" s="300"/>
      <c r="Q13" s="301" t="str">
        <f t="shared" si="4"/>
        <v/>
      </c>
      <c r="R13" s="300"/>
      <c r="S13" s="301" t="str">
        <f t="shared" si="5"/>
        <v/>
      </c>
      <c r="T13" s="300"/>
      <c r="U13" s="327"/>
      <c r="V13" s="314"/>
      <c r="W13" s="301" t="str">
        <f t="shared" si="6"/>
        <v/>
      </c>
      <c r="X13" s="300"/>
      <c r="Y13" s="301" t="str">
        <f t="shared" si="7"/>
        <v/>
      </c>
      <c r="Z13" s="300"/>
      <c r="AA13" s="302"/>
      <c r="AB13" s="300">
        <v>3</v>
      </c>
      <c r="AC13" s="301">
        <f t="shared" si="8"/>
        <v>42</v>
      </c>
      <c r="AD13" s="300">
        <v>1</v>
      </c>
      <c r="AE13" s="301">
        <f t="shared" si="9"/>
        <v>14</v>
      </c>
      <c r="AF13" s="328">
        <v>4</v>
      </c>
      <c r="AG13" s="327" t="s">
        <v>15</v>
      </c>
      <c r="AH13" s="314"/>
      <c r="AI13" s="301" t="str">
        <f t="shared" si="10"/>
        <v/>
      </c>
      <c r="AJ13" s="300"/>
      <c r="AK13" s="301" t="str">
        <f t="shared" si="11"/>
        <v/>
      </c>
      <c r="AL13" s="300"/>
      <c r="AM13" s="302"/>
      <c r="AN13" s="314"/>
      <c r="AO13" s="301" t="str">
        <f t="shared" si="12"/>
        <v/>
      </c>
      <c r="AP13" s="329"/>
      <c r="AQ13" s="301" t="str">
        <f t="shared" si="13"/>
        <v/>
      </c>
      <c r="AR13" s="329"/>
      <c r="AS13" s="330"/>
      <c r="AT13" s="300"/>
      <c r="AU13" s="301" t="str">
        <f t="shared" si="14"/>
        <v/>
      </c>
      <c r="AV13" s="300"/>
      <c r="AW13" s="301" t="str">
        <f t="shared" si="15"/>
        <v/>
      </c>
      <c r="AX13" s="300"/>
      <c r="AY13" s="300"/>
      <c r="AZ13" s="331">
        <f t="shared" si="16"/>
        <v>3</v>
      </c>
      <c r="BA13" s="301">
        <f t="shared" si="17"/>
        <v>42</v>
      </c>
      <c r="BB13" s="332">
        <f t="shared" si="18"/>
        <v>1</v>
      </c>
      <c r="BC13" s="301">
        <f t="shared" si="19"/>
        <v>14</v>
      </c>
      <c r="BD13" s="332">
        <f t="shared" si="20"/>
        <v>4</v>
      </c>
      <c r="BE13" s="333">
        <f t="shared" si="21"/>
        <v>4</v>
      </c>
      <c r="BF13" s="334" t="s">
        <v>274</v>
      </c>
      <c r="BG13" s="334" t="s">
        <v>105</v>
      </c>
    </row>
    <row r="14" spans="1:59" s="335" customFormat="1" ht="15.75" customHeight="1" x14ac:dyDescent="0.25">
      <c r="A14" s="360" t="s">
        <v>452</v>
      </c>
      <c r="B14" s="326" t="s">
        <v>31</v>
      </c>
      <c r="C14" s="325" t="s">
        <v>403</v>
      </c>
      <c r="D14" s="300"/>
      <c r="E14" s="301" t="str">
        <f t="shared" si="0"/>
        <v/>
      </c>
      <c r="F14" s="300"/>
      <c r="G14" s="301" t="str">
        <f t="shared" si="1"/>
        <v/>
      </c>
      <c r="H14" s="300"/>
      <c r="I14" s="327"/>
      <c r="J14" s="314"/>
      <c r="K14" s="301" t="str">
        <f t="shared" si="2"/>
        <v/>
      </c>
      <c r="L14" s="300"/>
      <c r="M14" s="301" t="str">
        <f t="shared" si="3"/>
        <v/>
      </c>
      <c r="N14" s="300"/>
      <c r="O14" s="302"/>
      <c r="P14" s="300"/>
      <c r="Q14" s="301" t="str">
        <f t="shared" si="4"/>
        <v/>
      </c>
      <c r="R14" s="300"/>
      <c r="S14" s="301" t="str">
        <f t="shared" si="5"/>
        <v/>
      </c>
      <c r="T14" s="300"/>
      <c r="U14" s="327"/>
      <c r="V14" s="314"/>
      <c r="W14" s="301" t="str">
        <f t="shared" si="6"/>
        <v/>
      </c>
      <c r="X14" s="300"/>
      <c r="Y14" s="301" t="str">
        <f t="shared" si="7"/>
        <v/>
      </c>
      <c r="Z14" s="300"/>
      <c r="AA14" s="302"/>
      <c r="AB14" s="300">
        <v>3</v>
      </c>
      <c r="AC14" s="301">
        <f t="shared" si="8"/>
        <v>42</v>
      </c>
      <c r="AD14" s="300">
        <v>1</v>
      </c>
      <c r="AE14" s="301">
        <f t="shared" si="9"/>
        <v>14</v>
      </c>
      <c r="AF14" s="328">
        <v>4</v>
      </c>
      <c r="AG14" s="327" t="s">
        <v>15</v>
      </c>
      <c r="AH14" s="314"/>
      <c r="AI14" s="301" t="str">
        <f t="shared" si="10"/>
        <v/>
      </c>
      <c r="AJ14" s="300"/>
      <c r="AK14" s="301" t="str">
        <f t="shared" si="11"/>
        <v/>
      </c>
      <c r="AL14" s="300"/>
      <c r="AM14" s="302"/>
      <c r="AN14" s="314"/>
      <c r="AO14" s="301" t="str">
        <f t="shared" si="12"/>
        <v/>
      </c>
      <c r="AP14" s="329"/>
      <c r="AQ14" s="301" t="str">
        <f t="shared" si="13"/>
        <v/>
      </c>
      <c r="AR14" s="329"/>
      <c r="AS14" s="330"/>
      <c r="AT14" s="300"/>
      <c r="AU14" s="301" t="str">
        <f t="shared" si="14"/>
        <v/>
      </c>
      <c r="AV14" s="300"/>
      <c r="AW14" s="301" t="str">
        <f t="shared" si="15"/>
        <v/>
      </c>
      <c r="AX14" s="300"/>
      <c r="AY14" s="300"/>
      <c r="AZ14" s="331">
        <f t="shared" si="16"/>
        <v>3</v>
      </c>
      <c r="BA14" s="301">
        <f t="shared" si="17"/>
        <v>42</v>
      </c>
      <c r="BB14" s="332">
        <f t="shared" si="18"/>
        <v>1</v>
      </c>
      <c r="BC14" s="301">
        <f t="shared" si="19"/>
        <v>14</v>
      </c>
      <c r="BD14" s="332">
        <f t="shared" si="20"/>
        <v>4</v>
      </c>
      <c r="BE14" s="333">
        <f t="shared" si="21"/>
        <v>4</v>
      </c>
      <c r="BF14" s="334" t="s">
        <v>274</v>
      </c>
      <c r="BG14" s="359" t="s">
        <v>455</v>
      </c>
    </row>
    <row r="15" spans="1:59" s="335" customFormat="1" ht="15.75" customHeight="1" x14ac:dyDescent="0.25">
      <c r="A15" s="360" t="s">
        <v>453</v>
      </c>
      <c r="B15" s="326" t="s">
        <v>31</v>
      </c>
      <c r="C15" s="325" t="s">
        <v>404</v>
      </c>
      <c r="D15" s="300"/>
      <c r="E15" s="301" t="str">
        <f t="shared" si="0"/>
        <v/>
      </c>
      <c r="F15" s="300"/>
      <c r="G15" s="301" t="str">
        <f t="shared" si="1"/>
        <v/>
      </c>
      <c r="H15" s="300"/>
      <c r="I15" s="327"/>
      <c r="J15" s="314"/>
      <c r="K15" s="301" t="str">
        <f t="shared" si="2"/>
        <v/>
      </c>
      <c r="L15" s="300"/>
      <c r="M15" s="301" t="str">
        <f t="shared" si="3"/>
        <v/>
      </c>
      <c r="N15" s="300"/>
      <c r="O15" s="302"/>
      <c r="P15" s="300"/>
      <c r="Q15" s="301" t="str">
        <f t="shared" si="4"/>
        <v/>
      </c>
      <c r="R15" s="300"/>
      <c r="S15" s="301" t="str">
        <f t="shared" si="5"/>
        <v/>
      </c>
      <c r="T15" s="300"/>
      <c r="U15" s="327"/>
      <c r="V15" s="314"/>
      <c r="W15" s="301" t="str">
        <f t="shared" si="6"/>
        <v/>
      </c>
      <c r="X15" s="300"/>
      <c r="Y15" s="301" t="str">
        <f t="shared" si="7"/>
        <v/>
      </c>
      <c r="Z15" s="300"/>
      <c r="AA15" s="302"/>
      <c r="AB15" s="300">
        <v>2</v>
      </c>
      <c r="AC15" s="301">
        <f t="shared" si="8"/>
        <v>28</v>
      </c>
      <c r="AD15" s="300">
        <v>3</v>
      </c>
      <c r="AE15" s="301">
        <f t="shared" si="9"/>
        <v>42</v>
      </c>
      <c r="AF15" s="328">
        <v>4</v>
      </c>
      <c r="AG15" s="327" t="s">
        <v>75</v>
      </c>
      <c r="AH15" s="314"/>
      <c r="AI15" s="301" t="str">
        <f t="shared" si="10"/>
        <v/>
      </c>
      <c r="AJ15" s="300"/>
      <c r="AK15" s="301" t="str">
        <f t="shared" si="11"/>
        <v/>
      </c>
      <c r="AL15" s="300"/>
      <c r="AM15" s="302"/>
      <c r="AN15" s="314"/>
      <c r="AO15" s="301" t="str">
        <f t="shared" si="12"/>
        <v/>
      </c>
      <c r="AP15" s="329"/>
      <c r="AQ15" s="301" t="str">
        <f t="shared" si="13"/>
        <v/>
      </c>
      <c r="AR15" s="329"/>
      <c r="AS15" s="330"/>
      <c r="AT15" s="300"/>
      <c r="AU15" s="301" t="str">
        <f t="shared" si="14"/>
        <v/>
      </c>
      <c r="AV15" s="300"/>
      <c r="AW15" s="301" t="str">
        <f t="shared" si="15"/>
        <v/>
      </c>
      <c r="AX15" s="300"/>
      <c r="AY15" s="300"/>
      <c r="AZ15" s="331">
        <f t="shared" si="16"/>
        <v>2</v>
      </c>
      <c r="BA15" s="301">
        <f t="shared" si="17"/>
        <v>28</v>
      </c>
      <c r="BB15" s="332">
        <f t="shared" si="18"/>
        <v>3</v>
      </c>
      <c r="BC15" s="301">
        <f t="shared" si="19"/>
        <v>42</v>
      </c>
      <c r="BD15" s="332">
        <f t="shared" si="20"/>
        <v>4</v>
      </c>
      <c r="BE15" s="333">
        <f t="shared" si="21"/>
        <v>5</v>
      </c>
      <c r="BF15" s="334" t="s">
        <v>274</v>
      </c>
      <c r="BG15" s="359" t="s">
        <v>107</v>
      </c>
    </row>
    <row r="16" spans="1:59" s="286" customFormat="1" ht="15.75" customHeight="1" x14ac:dyDescent="0.25">
      <c r="A16" s="265" t="s">
        <v>86</v>
      </c>
      <c r="B16" s="51" t="s">
        <v>31</v>
      </c>
      <c r="C16" s="265" t="s">
        <v>64</v>
      </c>
      <c r="D16" s="102"/>
      <c r="E16" s="6" t="str">
        <f t="shared" si="0"/>
        <v/>
      </c>
      <c r="F16" s="102"/>
      <c r="G16" s="6" t="str">
        <f t="shared" si="1"/>
        <v/>
      </c>
      <c r="H16" s="102"/>
      <c r="I16" s="103"/>
      <c r="J16" s="56"/>
      <c r="K16" s="6" t="str">
        <f t="shared" si="2"/>
        <v/>
      </c>
      <c r="L16" s="55"/>
      <c r="M16" s="6" t="str">
        <f t="shared" si="3"/>
        <v/>
      </c>
      <c r="N16" s="55"/>
      <c r="O16" s="59"/>
      <c r="P16" s="55"/>
      <c r="Q16" s="6" t="str">
        <f t="shared" si="4"/>
        <v/>
      </c>
      <c r="R16" s="55"/>
      <c r="S16" s="6" t="str">
        <f t="shared" si="5"/>
        <v/>
      </c>
      <c r="T16" s="55"/>
      <c r="U16" s="58"/>
      <c r="V16" s="56"/>
      <c r="W16" s="6" t="str">
        <f t="shared" si="6"/>
        <v/>
      </c>
      <c r="X16" s="55"/>
      <c r="Y16" s="6" t="str">
        <f t="shared" si="7"/>
        <v/>
      </c>
      <c r="Z16" s="55"/>
      <c r="AA16" s="59"/>
      <c r="AB16" s="55">
        <v>1</v>
      </c>
      <c r="AC16" s="6">
        <f t="shared" si="8"/>
        <v>14</v>
      </c>
      <c r="AD16" s="55">
        <v>1</v>
      </c>
      <c r="AE16" s="6">
        <f t="shared" si="9"/>
        <v>14</v>
      </c>
      <c r="AF16" s="350">
        <v>2</v>
      </c>
      <c r="AG16" s="58" t="s">
        <v>75</v>
      </c>
      <c r="AH16" s="56"/>
      <c r="AI16" s="6" t="str">
        <f t="shared" si="10"/>
        <v/>
      </c>
      <c r="AJ16" s="55"/>
      <c r="AK16" s="6" t="str">
        <f t="shared" si="11"/>
        <v/>
      </c>
      <c r="AL16" s="55"/>
      <c r="AM16" s="59"/>
      <c r="AN16" s="56"/>
      <c r="AO16" s="6" t="str">
        <f t="shared" si="12"/>
        <v/>
      </c>
      <c r="AP16" s="57"/>
      <c r="AQ16" s="6" t="str">
        <f t="shared" si="13"/>
        <v/>
      </c>
      <c r="AR16" s="57"/>
      <c r="AS16" s="60"/>
      <c r="AT16" s="55"/>
      <c r="AU16" s="6" t="str">
        <f t="shared" si="14"/>
        <v/>
      </c>
      <c r="AV16" s="55"/>
      <c r="AW16" s="6" t="str">
        <f t="shared" si="15"/>
        <v/>
      </c>
      <c r="AX16" s="55"/>
      <c r="AY16" s="55"/>
      <c r="AZ16" s="7">
        <f t="shared" si="16"/>
        <v>1</v>
      </c>
      <c r="BA16" s="6">
        <f t="shared" si="17"/>
        <v>14</v>
      </c>
      <c r="BB16" s="8">
        <f t="shared" si="18"/>
        <v>1</v>
      </c>
      <c r="BC16" s="6">
        <f t="shared" si="19"/>
        <v>14</v>
      </c>
      <c r="BD16" s="8">
        <f t="shared" si="20"/>
        <v>2</v>
      </c>
      <c r="BE16" s="9">
        <f t="shared" si="21"/>
        <v>2</v>
      </c>
      <c r="BF16" s="245" t="s">
        <v>274</v>
      </c>
      <c r="BG16" s="245" t="s">
        <v>107</v>
      </c>
    </row>
    <row r="17" spans="1:59" s="287" customFormat="1" ht="15.75" customHeight="1" x14ac:dyDescent="0.25">
      <c r="A17" s="265" t="s">
        <v>334</v>
      </c>
      <c r="B17" s="51" t="s">
        <v>31</v>
      </c>
      <c r="C17" s="265" t="s">
        <v>65</v>
      </c>
      <c r="D17" s="102"/>
      <c r="E17" s="6" t="str">
        <f t="shared" ref="E17:E32" si="22">IF(D17*14=0,"",D17*14)</f>
        <v/>
      </c>
      <c r="F17" s="102"/>
      <c r="G17" s="6" t="str">
        <f t="shared" ref="G17:G32" si="23">IF(F17*14=0,"",F17*14)</f>
        <v/>
      </c>
      <c r="H17" s="102"/>
      <c r="I17" s="103"/>
      <c r="J17" s="56"/>
      <c r="K17" s="6" t="str">
        <f t="shared" ref="K17:K32" si="24">IF(J17*14=0,"",J17*14)</f>
        <v/>
      </c>
      <c r="L17" s="55"/>
      <c r="M17" s="6" t="str">
        <f t="shared" ref="M17:M32" si="25">IF(L17*14=0,"",L17*14)</f>
        <v/>
      </c>
      <c r="N17" s="55"/>
      <c r="O17" s="59"/>
      <c r="P17" s="55"/>
      <c r="Q17" s="6" t="str">
        <f t="shared" ref="Q17:Q32" si="26">IF(P17*14=0,"",P17*14)</f>
        <v/>
      </c>
      <c r="R17" s="55"/>
      <c r="S17" s="6" t="str">
        <f t="shared" ref="S17:S32" si="27">IF(R17*14=0,"",R17*14)</f>
        <v/>
      </c>
      <c r="T17" s="55"/>
      <c r="U17" s="58"/>
      <c r="V17" s="56"/>
      <c r="W17" s="6" t="str">
        <f t="shared" ref="W17:W32" si="28">IF(V17*14=0,"",V17*14)</f>
        <v/>
      </c>
      <c r="X17" s="55"/>
      <c r="Y17" s="6" t="str">
        <f t="shared" ref="Y17:Y32" si="29">IF(X17*14=0,"",X17*14)</f>
        <v/>
      </c>
      <c r="Z17" s="55"/>
      <c r="AA17" s="59"/>
      <c r="AB17" s="55"/>
      <c r="AC17" s="6" t="str">
        <f t="shared" ref="AC17:AC32" si="30">IF(AB17*14=0,"",AB17*14)</f>
        <v/>
      </c>
      <c r="AD17" s="55"/>
      <c r="AE17" s="6" t="str">
        <f t="shared" ref="AE17:AE32" si="31">IF(AD17*14=0,"",AD17*14)</f>
        <v/>
      </c>
      <c r="AF17" s="266"/>
      <c r="AG17" s="58"/>
      <c r="AH17" s="56">
        <v>2</v>
      </c>
      <c r="AI17" s="6">
        <f t="shared" si="10"/>
        <v>28</v>
      </c>
      <c r="AJ17" s="55">
        <v>2</v>
      </c>
      <c r="AK17" s="6">
        <f t="shared" si="11"/>
        <v>28</v>
      </c>
      <c r="AL17" s="55">
        <v>4</v>
      </c>
      <c r="AM17" s="59" t="s">
        <v>15</v>
      </c>
      <c r="AN17" s="56"/>
      <c r="AO17" s="6" t="str">
        <f t="shared" ref="AO17:AO32" si="32">IF(AN17*14=0,"",AN17*14)</f>
        <v/>
      </c>
      <c r="AP17" s="57"/>
      <c r="AQ17" s="6" t="str">
        <f t="shared" ref="AQ17:AQ32" si="33">IF(AP17*14=0,"",AP17*14)</f>
        <v/>
      </c>
      <c r="AR17" s="57"/>
      <c r="AS17" s="60"/>
      <c r="AT17" s="55"/>
      <c r="AU17" s="6" t="str">
        <f t="shared" ref="AU17:AU32" si="34">IF(AT17*14=0,"",AT17*14)</f>
        <v/>
      </c>
      <c r="AV17" s="55"/>
      <c r="AW17" s="6" t="str">
        <f t="shared" ref="AW17:AW32" si="35">IF(AV17*14=0,"",AV17*14)</f>
        <v/>
      </c>
      <c r="AX17" s="55"/>
      <c r="AY17" s="55"/>
      <c r="AZ17" s="7">
        <f t="shared" ref="AZ17:AZ32" si="36">IF(D17+J17+P17+V17+AB17+AH17+AN17+AT17=0,"",D17+J17+P17+V17+AB17+AH17+AN17+AT17)</f>
        <v>2</v>
      </c>
      <c r="BA17" s="6">
        <f t="shared" ref="BA17:BA32" si="37">IF((D17+J17+P17+V17+AB17+AH17+AN17+AT17)*14=0,"",(D17+J17+P17+V17+AB17+AH17+AN17+AT17)*14)</f>
        <v>28</v>
      </c>
      <c r="BB17" s="8">
        <f t="shared" ref="BB17:BB32" si="38">IF(F17+L17+R17+X17+AD17+AJ17+AP17+AV17=0,"",F17+L17+R17+X17+AD17+AJ17+AP17+AV17)</f>
        <v>2</v>
      </c>
      <c r="BC17" s="6">
        <f t="shared" ref="BC17:BC32" si="39">IF((L17+F17+R17+X17+AD17+AJ17+AP17+AV17)*14=0,"",(L17+F17+R17+X17+AD17+AJ17+AP17+AV17)*14)</f>
        <v>28</v>
      </c>
      <c r="BD17" s="8">
        <f t="shared" ref="BD17:BD32" si="40">IF(N17+H17+T17+Z17+AF17+AL17+AR17+AX17=0,"",N17+H17+T17+Z17+AF17+AL17+AR17+AX17)</f>
        <v>4</v>
      </c>
      <c r="BE17" s="9">
        <f t="shared" ref="BE17:BE32" si="41">IF(D17+F17+L17+J17+P17+R17+V17+X17+AB17+AD17+AH17+AJ17+AN17+AP17+AT17+AV17=0,"",D17+F17+L17+J17+P17+R17+V17+X17+AB17+AD17+AH17+AJ17+AN17+AP17+AT17+AV17)</f>
        <v>4</v>
      </c>
      <c r="BF17" s="245" t="s">
        <v>274</v>
      </c>
      <c r="BG17" s="359" t="s">
        <v>455</v>
      </c>
    </row>
    <row r="18" spans="1:59" s="286" customFormat="1" ht="15.75" customHeight="1" x14ac:dyDescent="0.25">
      <c r="A18" s="265" t="s">
        <v>87</v>
      </c>
      <c r="B18" s="51" t="s">
        <v>31</v>
      </c>
      <c r="C18" s="265" t="s">
        <v>66</v>
      </c>
      <c r="D18" s="102"/>
      <c r="E18" s="6" t="str">
        <f t="shared" si="22"/>
        <v/>
      </c>
      <c r="F18" s="102"/>
      <c r="G18" s="6" t="str">
        <f t="shared" si="23"/>
        <v/>
      </c>
      <c r="H18" s="102"/>
      <c r="I18" s="103"/>
      <c r="J18" s="56"/>
      <c r="K18" s="6" t="str">
        <f t="shared" si="24"/>
        <v/>
      </c>
      <c r="L18" s="55"/>
      <c r="M18" s="6" t="str">
        <f t="shared" si="25"/>
        <v/>
      </c>
      <c r="N18" s="55"/>
      <c r="O18" s="59"/>
      <c r="P18" s="55"/>
      <c r="Q18" s="6" t="str">
        <f t="shared" si="26"/>
        <v/>
      </c>
      <c r="R18" s="55"/>
      <c r="S18" s="6" t="str">
        <f t="shared" si="27"/>
        <v/>
      </c>
      <c r="T18" s="55"/>
      <c r="U18" s="58"/>
      <c r="V18" s="56"/>
      <c r="W18" s="6" t="str">
        <f t="shared" si="28"/>
        <v/>
      </c>
      <c r="X18" s="55"/>
      <c r="Y18" s="6" t="str">
        <f t="shared" si="29"/>
        <v/>
      </c>
      <c r="Z18" s="55"/>
      <c r="AA18" s="59"/>
      <c r="AB18" s="55"/>
      <c r="AC18" s="6" t="str">
        <f t="shared" si="30"/>
        <v/>
      </c>
      <c r="AD18" s="55"/>
      <c r="AE18" s="6" t="str">
        <f t="shared" si="31"/>
        <v/>
      </c>
      <c r="AF18" s="266"/>
      <c r="AG18" s="58"/>
      <c r="AH18" s="56">
        <v>3</v>
      </c>
      <c r="AI18" s="6">
        <f t="shared" si="10"/>
        <v>42</v>
      </c>
      <c r="AJ18" s="55">
        <v>1</v>
      </c>
      <c r="AK18" s="6">
        <f t="shared" si="11"/>
        <v>14</v>
      </c>
      <c r="AL18" s="55">
        <v>4</v>
      </c>
      <c r="AM18" s="59" t="s">
        <v>15</v>
      </c>
      <c r="AN18" s="56"/>
      <c r="AO18" s="6" t="str">
        <f t="shared" si="32"/>
        <v/>
      </c>
      <c r="AP18" s="57"/>
      <c r="AQ18" s="6" t="str">
        <f t="shared" si="33"/>
        <v/>
      </c>
      <c r="AR18" s="57"/>
      <c r="AS18" s="60"/>
      <c r="AT18" s="55"/>
      <c r="AU18" s="6" t="str">
        <f t="shared" si="34"/>
        <v/>
      </c>
      <c r="AV18" s="55"/>
      <c r="AW18" s="6" t="str">
        <f t="shared" si="35"/>
        <v/>
      </c>
      <c r="AX18" s="55"/>
      <c r="AY18" s="55"/>
      <c r="AZ18" s="7">
        <f t="shared" si="36"/>
        <v>3</v>
      </c>
      <c r="BA18" s="6">
        <f t="shared" si="37"/>
        <v>42</v>
      </c>
      <c r="BB18" s="8">
        <f t="shared" si="38"/>
        <v>1</v>
      </c>
      <c r="BC18" s="6">
        <f t="shared" si="39"/>
        <v>14</v>
      </c>
      <c r="BD18" s="8">
        <f t="shared" si="40"/>
        <v>4</v>
      </c>
      <c r="BE18" s="9">
        <f t="shared" si="41"/>
        <v>4</v>
      </c>
      <c r="BF18" s="245" t="s">
        <v>274</v>
      </c>
      <c r="BG18" s="245" t="s">
        <v>105</v>
      </c>
    </row>
    <row r="19" spans="1:59" s="286" customFormat="1" ht="15.75" customHeight="1" x14ac:dyDescent="0.25">
      <c r="A19" s="360" t="s">
        <v>456</v>
      </c>
      <c r="B19" s="51" t="s">
        <v>31</v>
      </c>
      <c r="C19" s="265" t="s">
        <v>67</v>
      </c>
      <c r="D19" s="102"/>
      <c r="E19" s="6" t="str">
        <f t="shared" si="22"/>
        <v/>
      </c>
      <c r="F19" s="102"/>
      <c r="G19" s="6" t="str">
        <f t="shared" si="23"/>
        <v/>
      </c>
      <c r="H19" s="102"/>
      <c r="I19" s="103"/>
      <c r="J19" s="56"/>
      <c r="K19" s="6" t="str">
        <f t="shared" si="24"/>
        <v/>
      </c>
      <c r="L19" s="55"/>
      <c r="M19" s="6" t="str">
        <f t="shared" si="25"/>
        <v/>
      </c>
      <c r="N19" s="55"/>
      <c r="O19" s="59"/>
      <c r="P19" s="55"/>
      <c r="Q19" s="6" t="str">
        <f t="shared" si="26"/>
        <v/>
      </c>
      <c r="R19" s="55"/>
      <c r="S19" s="6" t="str">
        <f t="shared" si="27"/>
        <v/>
      </c>
      <c r="T19" s="55"/>
      <c r="U19" s="58"/>
      <c r="V19" s="56"/>
      <c r="W19" s="6" t="str">
        <f t="shared" si="28"/>
        <v/>
      </c>
      <c r="X19" s="55"/>
      <c r="Y19" s="6" t="str">
        <f t="shared" si="29"/>
        <v/>
      </c>
      <c r="Z19" s="55"/>
      <c r="AA19" s="59"/>
      <c r="AB19" s="55"/>
      <c r="AC19" s="6" t="str">
        <f t="shared" si="30"/>
        <v/>
      </c>
      <c r="AD19" s="55"/>
      <c r="AE19" s="6" t="str">
        <f t="shared" si="31"/>
        <v/>
      </c>
      <c r="AF19" s="266"/>
      <c r="AG19" s="58"/>
      <c r="AH19" s="56">
        <v>1</v>
      </c>
      <c r="AI19" s="6">
        <f t="shared" si="10"/>
        <v>14</v>
      </c>
      <c r="AJ19" s="337">
        <v>2</v>
      </c>
      <c r="AK19" s="338">
        <f t="shared" si="11"/>
        <v>28</v>
      </c>
      <c r="AL19" s="349">
        <v>3</v>
      </c>
      <c r="AM19" s="59" t="s">
        <v>75</v>
      </c>
      <c r="AN19" s="56"/>
      <c r="AO19" s="6" t="str">
        <f t="shared" si="32"/>
        <v/>
      </c>
      <c r="AP19" s="57"/>
      <c r="AQ19" s="6" t="str">
        <f t="shared" si="33"/>
        <v/>
      </c>
      <c r="AR19" s="57"/>
      <c r="AS19" s="60"/>
      <c r="AT19" s="55"/>
      <c r="AU19" s="6" t="str">
        <f t="shared" si="34"/>
        <v/>
      </c>
      <c r="AV19" s="55"/>
      <c r="AW19" s="6" t="str">
        <f t="shared" si="35"/>
        <v/>
      </c>
      <c r="AX19" s="55"/>
      <c r="AY19" s="55"/>
      <c r="AZ19" s="7">
        <f t="shared" si="36"/>
        <v>1</v>
      </c>
      <c r="BA19" s="6">
        <f t="shared" si="37"/>
        <v>14</v>
      </c>
      <c r="BB19" s="8">
        <f t="shared" si="38"/>
        <v>2</v>
      </c>
      <c r="BC19" s="6">
        <f t="shared" si="39"/>
        <v>28</v>
      </c>
      <c r="BD19" s="8">
        <f t="shared" si="40"/>
        <v>3</v>
      </c>
      <c r="BE19" s="9">
        <f t="shared" si="41"/>
        <v>3</v>
      </c>
      <c r="BF19" s="245" t="s">
        <v>274</v>
      </c>
      <c r="BG19" s="245" t="s">
        <v>105</v>
      </c>
    </row>
    <row r="20" spans="1:59" s="286" customFormat="1" ht="15.75" customHeight="1" x14ac:dyDescent="0.25">
      <c r="A20" s="360" t="s">
        <v>457</v>
      </c>
      <c r="B20" s="51" t="s">
        <v>31</v>
      </c>
      <c r="C20" s="265" t="s">
        <v>108</v>
      </c>
      <c r="D20" s="102"/>
      <c r="E20" s="6" t="str">
        <f t="shared" si="22"/>
        <v/>
      </c>
      <c r="F20" s="102"/>
      <c r="G20" s="6" t="str">
        <f t="shared" si="23"/>
        <v/>
      </c>
      <c r="H20" s="102"/>
      <c r="I20" s="103"/>
      <c r="J20" s="56"/>
      <c r="K20" s="6" t="str">
        <f t="shared" si="24"/>
        <v/>
      </c>
      <c r="L20" s="55"/>
      <c r="M20" s="6" t="str">
        <f t="shared" si="25"/>
        <v/>
      </c>
      <c r="N20" s="55"/>
      <c r="O20" s="59"/>
      <c r="P20" s="55"/>
      <c r="Q20" s="6" t="str">
        <f t="shared" si="26"/>
        <v/>
      </c>
      <c r="R20" s="55"/>
      <c r="S20" s="6" t="str">
        <f t="shared" si="27"/>
        <v/>
      </c>
      <c r="T20" s="55"/>
      <c r="U20" s="58"/>
      <c r="V20" s="56"/>
      <c r="W20" s="6" t="str">
        <f t="shared" si="28"/>
        <v/>
      </c>
      <c r="X20" s="55"/>
      <c r="Y20" s="6" t="str">
        <f t="shared" si="29"/>
        <v/>
      </c>
      <c r="Z20" s="55"/>
      <c r="AA20" s="59"/>
      <c r="AB20" s="55"/>
      <c r="AC20" s="6" t="str">
        <f t="shared" si="30"/>
        <v/>
      </c>
      <c r="AD20" s="55"/>
      <c r="AE20" s="6" t="str">
        <f t="shared" si="31"/>
        <v/>
      </c>
      <c r="AF20" s="266"/>
      <c r="AG20" s="58"/>
      <c r="AH20" s="56">
        <v>3</v>
      </c>
      <c r="AI20" s="6">
        <f t="shared" si="10"/>
        <v>42</v>
      </c>
      <c r="AJ20" s="337">
        <v>2</v>
      </c>
      <c r="AK20" s="6">
        <f t="shared" si="11"/>
        <v>28</v>
      </c>
      <c r="AL20" s="349">
        <v>5</v>
      </c>
      <c r="AM20" s="59" t="s">
        <v>75</v>
      </c>
      <c r="AN20" s="56"/>
      <c r="AO20" s="6" t="str">
        <f t="shared" si="32"/>
        <v/>
      </c>
      <c r="AP20" s="57"/>
      <c r="AQ20" s="6" t="str">
        <f t="shared" si="33"/>
        <v/>
      </c>
      <c r="AR20" s="57"/>
      <c r="AS20" s="60"/>
      <c r="AT20" s="55"/>
      <c r="AU20" s="6" t="str">
        <f t="shared" si="34"/>
        <v/>
      </c>
      <c r="AV20" s="55"/>
      <c r="AW20" s="6" t="str">
        <f t="shared" si="35"/>
        <v/>
      </c>
      <c r="AX20" s="55"/>
      <c r="AY20" s="55"/>
      <c r="AZ20" s="7">
        <f t="shared" si="36"/>
        <v>3</v>
      </c>
      <c r="BA20" s="6">
        <f t="shared" si="37"/>
        <v>42</v>
      </c>
      <c r="BB20" s="8">
        <f t="shared" si="38"/>
        <v>2</v>
      </c>
      <c r="BC20" s="6">
        <f t="shared" si="39"/>
        <v>28</v>
      </c>
      <c r="BD20" s="8">
        <f t="shared" si="40"/>
        <v>5</v>
      </c>
      <c r="BE20" s="9">
        <f t="shared" si="41"/>
        <v>5</v>
      </c>
      <c r="BF20" s="245" t="s">
        <v>274</v>
      </c>
      <c r="BG20" s="245" t="s">
        <v>107</v>
      </c>
    </row>
    <row r="21" spans="1:59" s="286" customFormat="1" ht="15.75" customHeight="1" x14ac:dyDescent="0.25">
      <c r="A21" s="360" t="s">
        <v>460</v>
      </c>
      <c r="B21" s="51" t="s">
        <v>31</v>
      </c>
      <c r="C21" s="265" t="s">
        <v>77</v>
      </c>
      <c r="D21" s="102"/>
      <c r="E21" s="6" t="str">
        <f t="shared" si="22"/>
        <v/>
      </c>
      <c r="F21" s="102"/>
      <c r="G21" s="6" t="str">
        <f t="shared" si="23"/>
        <v/>
      </c>
      <c r="H21" s="102"/>
      <c r="I21" s="103"/>
      <c r="J21" s="56"/>
      <c r="K21" s="6" t="str">
        <f t="shared" si="24"/>
        <v/>
      </c>
      <c r="L21" s="55"/>
      <c r="M21" s="6" t="str">
        <f t="shared" si="25"/>
        <v/>
      </c>
      <c r="N21" s="55"/>
      <c r="O21" s="59"/>
      <c r="P21" s="55"/>
      <c r="Q21" s="6" t="str">
        <f t="shared" si="26"/>
        <v/>
      </c>
      <c r="R21" s="55"/>
      <c r="S21" s="6" t="str">
        <f t="shared" si="27"/>
        <v/>
      </c>
      <c r="T21" s="55"/>
      <c r="U21" s="58"/>
      <c r="V21" s="56"/>
      <c r="W21" s="6" t="str">
        <f t="shared" si="28"/>
        <v/>
      </c>
      <c r="X21" s="55"/>
      <c r="Y21" s="6" t="str">
        <f t="shared" si="29"/>
        <v/>
      </c>
      <c r="Z21" s="55"/>
      <c r="AA21" s="59"/>
      <c r="AB21" s="55"/>
      <c r="AC21" s="6" t="str">
        <f t="shared" si="30"/>
        <v/>
      </c>
      <c r="AD21" s="55"/>
      <c r="AE21" s="6" t="str">
        <f t="shared" si="31"/>
        <v/>
      </c>
      <c r="AF21" s="266"/>
      <c r="AG21" s="58"/>
      <c r="AH21" s="56"/>
      <c r="AI21" s="6" t="str">
        <f t="shared" ref="AI21:AI32" si="42">IF(AH21*14=0,"",AH21*14)</f>
        <v/>
      </c>
      <c r="AJ21" s="55"/>
      <c r="AK21" s="6" t="str">
        <f t="shared" ref="AK21:AK32" si="43">IF(AJ21*14=0,"",AJ21*14)</f>
        <v/>
      </c>
      <c r="AL21" s="55"/>
      <c r="AM21" s="59"/>
      <c r="AN21" s="340">
        <v>3</v>
      </c>
      <c r="AO21" s="338">
        <f t="shared" si="32"/>
        <v>42</v>
      </c>
      <c r="AP21" s="342">
        <v>3</v>
      </c>
      <c r="AQ21" s="338">
        <f t="shared" si="33"/>
        <v>42</v>
      </c>
      <c r="AR21" s="342">
        <v>6</v>
      </c>
      <c r="AS21" s="343" t="s">
        <v>75</v>
      </c>
      <c r="AT21" s="55"/>
      <c r="AU21" s="6" t="str">
        <f t="shared" si="34"/>
        <v/>
      </c>
      <c r="AV21" s="55"/>
      <c r="AW21" s="6" t="str">
        <f t="shared" si="35"/>
        <v/>
      </c>
      <c r="AX21" s="55"/>
      <c r="AY21" s="55"/>
      <c r="AZ21" s="7">
        <f t="shared" si="36"/>
        <v>3</v>
      </c>
      <c r="BA21" s="6">
        <f t="shared" si="37"/>
        <v>42</v>
      </c>
      <c r="BB21" s="8">
        <f t="shared" si="38"/>
        <v>3</v>
      </c>
      <c r="BC21" s="6">
        <f t="shared" si="39"/>
        <v>42</v>
      </c>
      <c r="BD21" s="8">
        <f t="shared" si="40"/>
        <v>6</v>
      </c>
      <c r="BE21" s="9">
        <f t="shared" si="41"/>
        <v>6</v>
      </c>
      <c r="BF21" s="245" t="s">
        <v>274</v>
      </c>
      <c r="BG21" s="245" t="s">
        <v>105</v>
      </c>
    </row>
    <row r="22" spans="1:59" s="286" customFormat="1" ht="15.75" customHeight="1" x14ac:dyDescent="0.25">
      <c r="A22" s="265" t="s">
        <v>316</v>
      </c>
      <c r="B22" s="51" t="s">
        <v>31</v>
      </c>
      <c r="C22" s="265" t="s">
        <v>78</v>
      </c>
      <c r="D22" s="102"/>
      <c r="E22" s="6" t="str">
        <f t="shared" si="22"/>
        <v/>
      </c>
      <c r="F22" s="102"/>
      <c r="G22" s="6" t="str">
        <f t="shared" si="23"/>
        <v/>
      </c>
      <c r="H22" s="102"/>
      <c r="I22" s="103"/>
      <c r="J22" s="56"/>
      <c r="K22" s="6" t="str">
        <f t="shared" si="24"/>
        <v/>
      </c>
      <c r="L22" s="55"/>
      <c r="M22" s="6" t="str">
        <f t="shared" si="25"/>
        <v/>
      </c>
      <c r="N22" s="55"/>
      <c r="O22" s="59"/>
      <c r="P22" s="55"/>
      <c r="Q22" s="6" t="str">
        <f t="shared" si="26"/>
        <v/>
      </c>
      <c r="R22" s="55"/>
      <c r="S22" s="6" t="str">
        <f t="shared" si="27"/>
        <v/>
      </c>
      <c r="T22" s="55"/>
      <c r="U22" s="58"/>
      <c r="V22" s="56"/>
      <c r="W22" s="6" t="str">
        <f t="shared" si="28"/>
        <v/>
      </c>
      <c r="X22" s="55"/>
      <c r="Y22" s="6" t="str">
        <f t="shared" si="29"/>
        <v/>
      </c>
      <c r="Z22" s="55"/>
      <c r="AA22" s="59"/>
      <c r="AB22" s="55"/>
      <c r="AC22" s="6" t="str">
        <f t="shared" si="30"/>
        <v/>
      </c>
      <c r="AD22" s="55"/>
      <c r="AE22" s="6" t="str">
        <f t="shared" si="31"/>
        <v/>
      </c>
      <c r="AF22" s="266"/>
      <c r="AG22" s="58"/>
      <c r="AH22" s="56"/>
      <c r="AI22" s="6" t="str">
        <f t="shared" si="42"/>
        <v/>
      </c>
      <c r="AJ22" s="55"/>
      <c r="AK22" s="6" t="str">
        <f t="shared" si="43"/>
        <v/>
      </c>
      <c r="AL22" s="55"/>
      <c r="AM22" s="59"/>
      <c r="AN22" s="56">
        <v>2</v>
      </c>
      <c r="AO22" s="6">
        <f t="shared" si="32"/>
        <v>28</v>
      </c>
      <c r="AP22" s="57">
        <v>2</v>
      </c>
      <c r="AQ22" s="6">
        <f t="shared" si="33"/>
        <v>28</v>
      </c>
      <c r="AR22" s="57">
        <v>4</v>
      </c>
      <c r="AS22" s="60" t="s">
        <v>75</v>
      </c>
      <c r="AT22" s="55"/>
      <c r="AU22" s="6" t="str">
        <f t="shared" si="34"/>
        <v/>
      </c>
      <c r="AV22" s="55"/>
      <c r="AW22" s="6" t="str">
        <f t="shared" si="35"/>
        <v/>
      </c>
      <c r="AX22" s="55"/>
      <c r="AY22" s="55"/>
      <c r="AZ22" s="7">
        <f t="shared" si="36"/>
        <v>2</v>
      </c>
      <c r="BA22" s="6">
        <f t="shared" si="37"/>
        <v>28</v>
      </c>
      <c r="BB22" s="8">
        <f t="shared" si="38"/>
        <v>2</v>
      </c>
      <c r="BC22" s="6">
        <f t="shared" si="39"/>
        <v>28</v>
      </c>
      <c r="BD22" s="8">
        <f t="shared" si="40"/>
        <v>4</v>
      </c>
      <c r="BE22" s="9">
        <f t="shared" si="41"/>
        <v>4</v>
      </c>
      <c r="BF22" s="245" t="s">
        <v>274</v>
      </c>
      <c r="BG22" s="245" t="s">
        <v>106</v>
      </c>
    </row>
    <row r="23" spans="1:59" s="286" customFormat="1" ht="15.75" customHeight="1" x14ac:dyDescent="0.25">
      <c r="A23" s="360" t="s">
        <v>461</v>
      </c>
      <c r="B23" s="51" t="s">
        <v>31</v>
      </c>
      <c r="C23" s="265" t="s">
        <v>79</v>
      </c>
      <c r="D23" s="102"/>
      <c r="E23" s="6" t="str">
        <f t="shared" si="22"/>
        <v/>
      </c>
      <c r="F23" s="102"/>
      <c r="G23" s="6" t="str">
        <f t="shared" si="23"/>
        <v/>
      </c>
      <c r="H23" s="102"/>
      <c r="I23" s="103"/>
      <c r="J23" s="56"/>
      <c r="K23" s="6" t="str">
        <f t="shared" si="24"/>
        <v/>
      </c>
      <c r="L23" s="55"/>
      <c r="M23" s="6" t="str">
        <f t="shared" si="25"/>
        <v/>
      </c>
      <c r="N23" s="55"/>
      <c r="O23" s="59"/>
      <c r="P23" s="55"/>
      <c r="Q23" s="6" t="str">
        <f t="shared" si="26"/>
        <v/>
      </c>
      <c r="R23" s="55"/>
      <c r="S23" s="6" t="str">
        <f t="shared" si="27"/>
        <v/>
      </c>
      <c r="T23" s="55"/>
      <c r="U23" s="58"/>
      <c r="V23" s="56"/>
      <c r="W23" s="6" t="str">
        <f t="shared" si="28"/>
        <v/>
      </c>
      <c r="X23" s="55"/>
      <c r="Y23" s="6" t="str">
        <f t="shared" si="29"/>
        <v/>
      </c>
      <c r="Z23" s="55"/>
      <c r="AA23" s="59"/>
      <c r="AB23" s="55"/>
      <c r="AC23" s="6" t="str">
        <f t="shared" si="30"/>
        <v/>
      </c>
      <c r="AD23" s="55"/>
      <c r="AE23" s="6" t="str">
        <f t="shared" si="31"/>
        <v/>
      </c>
      <c r="AF23" s="266"/>
      <c r="AG23" s="58"/>
      <c r="AH23" s="56"/>
      <c r="AI23" s="6" t="str">
        <f t="shared" si="42"/>
        <v/>
      </c>
      <c r="AJ23" s="55"/>
      <c r="AK23" s="6" t="str">
        <f t="shared" si="43"/>
        <v/>
      </c>
      <c r="AL23" s="55"/>
      <c r="AM23" s="59"/>
      <c r="AN23" s="340">
        <v>3</v>
      </c>
      <c r="AO23" s="338">
        <f t="shared" si="32"/>
        <v>42</v>
      </c>
      <c r="AP23" s="342">
        <v>3</v>
      </c>
      <c r="AQ23" s="338">
        <f t="shared" si="33"/>
        <v>42</v>
      </c>
      <c r="AR23" s="342">
        <v>6</v>
      </c>
      <c r="AS23" s="343" t="s">
        <v>91</v>
      </c>
      <c r="AT23" s="55"/>
      <c r="AU23" s="6" t="str">
        <f t="shared" si="34"/>
        <v/>
      </c>
      <c r="AV23" s="55"/>
      <c r="AW23" s="6" t="str">
        <f t="shared" si="35"/>
        <v/>
      </c>
      <c r="AX23" s="55"/>
      <c r="AY23" s="55"/>
      <c r="AZ23" s="7">
        <f t="shared" si="36"/>
        <v>3</v>
      </c>
      <c r="BA23" s="6">
        <f t="shared" si="37"/>
        <v>42</v>
      </c>
      <c r="BB23" s="8">
        <f t="shared" si="38"/>
        <v>3</v>
      </c>
      <c r="BC23" s="6">
        <f t="shared" si="39"/>
        <v>42</v>
      </c>
      <c r="BD23" s="8">
        <f t="shared" si="40"/>
        <v>6</v>
      </c>
      <c r="BE23" s="9">
        <f t="shared" si="41"/>
        <v>6</v>
      </c>
      <c r="BF23" s="245" t="s">
        <v>274</v>
      </c>
      <c r="BG23" s="245" t="s">
        <v>105</v>
      </c>
    </row>
    <row r="24" spans="1:59" s="286" customFormat="1" ht="15.75" customHeight="1" x14ac:dyDescent="0.25">
      <c r="A24" s="265" t="s">
        <v>317</v>
      </c>
      <c r="B24" s="51" t="s">
        <v>31</v>
      </c>
      <c r="C24" s="265" t="s">
        <v>80</v>
      </c>
      <c r="D24" s="102"/>
      <c r="E24" s="6" t="str">
        <f t="shared" si="22"/>
        <v/>
      </c>
      <c r="F24" s="102"/>
      <c r="G24" s="6" t="str">
        <f t="shared" si="23"/>
        <v/>
      </c>
      <c r="H24" s="102"/>
      <c r="I24" s="103"/>
      <c r="J24" s="56"/>
      <c r="K24" s="6" t="str">
        <f t="shared" si="24"/>
        <v/>
      </c>
      <c r="L24" s="55"/>
      <c r="M24" s="6" t="str">
        <f t="shared" si="25"/>
        <v/>
      </c>
      <c r="N24" s="55"/>
      <c r="O24" s="59"/>
      <c r="P24" s="55"/>
      <c r="Q24" s="6" t="str">
        <f t="shared" si="26"/>
        <v/>
      </c>
      <c r="R24" s="55"/>
      <c r="S24" s="6" t="str">
        <f t="shared" si="27"/>
        <v/>
      </c>
      <c r="T24" s="55"/>
      <c r="U24" s="58"/>
      <c r="V24" s="56"/>
      <c r="W24" s="6" t="str">
        <f t="shared" si="28"/>
        <v/>
      </c>
      <c r="X24" s="55"/>
      <c r="Y24" s="6" t="str">
        <f t="shared" si="29"/>
        <v/>
      </c>
      <c r="Z24" s="55"/>
      <c r="AA24" s="59"/>
      <c r="AB24" s="55"/>
      <c r="AC24" s="6" t="str">
        <f t="shared" si="30"/>
        <v/>
      </c>
      <c r="AD24" s="55"/>
      <c r="AE24" s="6" t="str">
        <f t="shared" si="31"/>
        <v/>
      </c>
      <c r="AF24" s="266"/>
      <c r="AG24" s="58"/>
      <c r="AH24" s="56"/>
      <c r="AI24" s="6" t="str">
        <f t="shared" si="42"/>
        <v/>
      </c>
      <c r="AJ24" s="55"/>
      <c r="AK24" s="6" t="str">
        <f t="shared" si="43"/>
        <v/>
      </c>
      <c r="AL24" s="55"/>
      <c r="AM24" s="59"/>
      <c r="AN24" s="56">
        <v>2</v>
      </c>
      <c r="AO24" s="6">
        <f t="shared" si="32"/>
        <v>28</v>
      </c>
      <c r="AP24" s="57">
        <v>2</v>
      </c>
      <c r="AQ24" s="6">
        <f t="shared" si="33"/>
        <v>28</v>
      </c>
      <c r="AR24" s="57">
        <v>4</v>
      </c>
      <c r="AS24" s="60" t="s">
        <v>15</v>
      </c>
      <c r="AT24" s="55"/>
      <c r="AU24" s="6" t="str">
        <f t="shared" si="34"/>
        <v/>
      </c>
      <c r="AV24" s="55"/>
      <c r="AW24" s="6" t="str">
        <f t="shared" si="35"/>
        <v/>
      </c>
      <c r="AX24" s="55"/>
      <c r="AY24" s="55"/>
      <c r="AZ24" s="7">
        <f t="shared" si="36"/>
        <v>2</v>
      </c>
      <c r="BA24" s="6">
        <f t="shared" si="37"/>
        <v>28</v>
      </c>
      <c r="BB24" s="8">
        <f t="shared" si="38"/>
        <v>2</v>
      </c>
      <c r="BC24" s="6">
        <f t="shared" si="39"/>
        <v>28</v>
      </c>
      <c r="BD24" s="8">
        <f t="shared" si="40"/>
        <v>4</v>
      </c>
      <c r="BE24" s="9">
        <f t="shared" si="41"/>
        <v>4</v>
      </c>
      <c r="BF24" s="245" t="s">
        <v>274</v>
      </c>
      <c r="BG24" s="245" t="s">
        <v>106</v>
      </c>
    </row>
    <row r="25" spans="1:59" s="92" customFormat="1" ht="15.75" customHeight="1" x14ac:dyDescent="0.25">
      <c r="A25" s="265" t="s">
        <v>378</v>
      </c>
      <c r="B25" s="51" t="s">
        <v>31</v>
      </c>
      <c r="C25" s="265" t="s">
        <v>81</v>
      </c>
      <c r="D25" s="102"/>
      <c r="E25" s="6" t="str">
        <f t="shared" si="22"/>
        <v/>
      </c>
      <c r="F25" s="102"/>
      <c r="G25" s="6" t="str">
        <f t="shared" si="23"/>
        <v/>
      </c>
      <c r="H25" s="102"/>
      <c r="I25" s="103"/>
      <c r="J25" s="56"/>
      <c r="K25" s="6" t="str">
        <f t="shared" si="24"/>
        <v/>
      </c>
      <c r="L25" s="55"/>
      <c r="M25" s="6" t="str">
        <f t="shared" si="25"/>
        <v/>
      </c>
      <c r="N25" s="55"/>
      <c r="O25" s="59"/>
      <c r="P25" s="55"/>
      <c r="Q25" s="6" t="str">
        <f t="shared" si="26"/>
        <v/>
      </c>
      <c r="R25" s="55"/>
      <c r="S25" s="6" t="str">
        <f t="shared" si="27"/>
        <v/>
      </c>
      <c r="T25" s="55"/>
      <c r="U25" s="58"/>
      <c r="V25" s="56"/>
      <c r="W25" s="6" t="str">
        <f t="shared" si="28"/>
        <v/>
      </c>
      <c r="X25" s="55"/>
      <c r="Y25" s="6" t="str">
        <f t="shared" si="29"/>
        <v/>
      </c>
      <c r="Z25" s="55"/>
      <c r="AA25" s="59"/>
      <c r="AB25" s="55"/>
      <c r="AC25" s="6" t="str">
        <f t="shared" si="30"/>
        <v/>
      </c>
      <c r="AD25" s="55"/>
      <c r="AE25" s="6" t="str">
        <f t="shared" si="31"/>
        <v/>
      </c>
      <c r="AF25" s="266"/>
      <c r="AG25" s="58"/>
      <c r="AH25" s="56"/>
      <c r="AI25" s="6" t="str">
        <f t="shared" si="42"/>
        <v/>
      </c>
      <c r="AJ25" s="55"/>
      <c r="AK25" s="6" t="str">
        <f t="shared" si="43"/>
        <v/>
      </c>
      <c r="AL25" s="55"/>
      <c r="AM25" s="59"/>
      <c r="AN25" s="56"/>
      <c r="AO25" s="6" t="str">
        <f t="shared" si="32"/>
        <v/>
      </c>
      <c r="AP25" s="57"/>
      <c r="AQ25" s="6" t="str">
        <f t="shared" si="33"/>
        <v/>
      </c>
      <c r="AR25" s="57"/>
      <c r="AS25" s="60"/>
      <c r="AT25" s="55">
        <v>2</v>
      </c>
      <c r="AU25" s="6">
        <f t="shared" si="34"/>
        <v>28</v>
      </c>
      <c r="AV25" s="55">
        <v>4</v>
      </c>
      <c r="AW25" s="6">
        <f t="shared" si="35"/>
        <v>56</v>
      </c>
      <c r="AX25" s="55">
        <v>6</v>
      </c>
      <c r="AY25" s="55" t="s">
        <v>84</v>
      </c>
      <c r="AZ25" s="7">
        <f t="shared" si="36"/>
        <v>2</v>
      </c>
      <c r="BA25" s="6">
        <f t="shared" si="37"/>
        <v>28</v>
      </c>
      <c r="BB25" s="8">
        <f t="shared" si="38"/>
        <v>4</v>
      </c>
      <c r="BC25" s="6">
        <f t="shared" si="39"/>
        <v>56</v>
      </c>
      <c r="BD25" s="8">
        <f t="shared" si="40"/>
        <v>6</v>
      </c>
      <c r="BE25" s="9">
        <f t="shared" si="41"/>
        <v>6</v>
      </c>
      <c r="BF25" s="245" t="s">
        <v>274</v>
      </c>
      <c r="BG25" s="245" t="s">
        <v>105</v>
      </c>
    </row>
    <row r="26" spans="1:59" s="288" customFormat="1" ht="15.75" customHeight="1" x14ac:dyDescent="0.25">
      <c r="A26" s="265" t="s">
        <v>379</v>
      </c>
      <c r="B26" s="51" t="s">
        <v>31</v>
      </c>
      <c r="C26" s="265" t="s">
        <v>82</v>
      </c>
      <c r="D26" s="102"/>
      <c r="E26" s="6" t="str">
        <f t="shared" si="22"/>
        <v/>
      </c>
      <c r="F26" s="102"/>
      <c r="G26" s="6" t="str">
        <f t="shared" si="23"/>
        <v/>
      </c>
      <c r="H26" s="102"/>
      <c r="I26" s="103"/>
      <c r="J26" s="56"/>
      <c r="K26" s="6" t="str">
        <f t="shared" si="24"/>
        <v/>
      </c>
      <c r="L26" s="55"/>
      <c r="M26" s="6" t="str">
        <f t="shared" si="25"/>
        <v/>
      </c>
      <c r="N26" s="55"/>
      <c r="O26" s="59"/>
      <c r="P26" s="55"/>
      <c r="Q26" s="6" t="str">
        <f t="shared" si="26"/>
        <v/>
      </c>
      <c r="R26" s="55"/>
      <c r="S26" s="6" t="str">
        <f t="shared" si="27"/>
        <v/>
      </c>
      <c r="T26" s="55"/>
      <c r="U26" s="58"/>
      <c r="V26" s="56"/>
      <c r="W26" s="6" t="str">
        <f t="shared" si="28"/>
        <v/>
      </c>
      <c r="X26" s="55"/>
      <c r="Y26" s="6" t="str">
        <f t="shared" si="29"/>
        <v/>
      </c>
      <c r="Z26" s="55"/>
      <c r="AA26" s="59"/>
      <c r="AB26" s="55"/>
      <c r="AC26" s="6" t="str">
        <f t="shared" si="30"/>
        <v/>
      </c>
      <c r="AD26" s="55"/>
      <c r="AE26" s="6" t="str">
        <f t="shared" si="31"/>
        <v/>
      </c>
      <c r="AF26" s="266"/>
      <c r="AG26" s="58"/>
      <c r="AH26" s="56"/>
      <c r="AI26" s="6" t="str">
        <f t="shared" si="42"/>
        <v/>
      </c>
      <c r="AJ26" s="55"/>
      <c r="AK26" s="6" t="str">
        <f t="shared" si="43"/>
        <v/>
      </c>
      <c r="AL26" s="55"/>
      <c r="AM26" s="59"/>
      <c r="AN26" s="56"/>
      <c r="AO26" s="6" t="str">
        <f t="shared" si="32"/>
        <v/>
      </c>
      <c r="AP26" s="57"/>
      <c r="AQ26" s="6" t="str">
        <f t="shared" si="33"/>
        <v/>
      </c>
      <c r="AR26" s="57"/>
      <c r="AS26" s="60"/>
      <c r="AT26" s="55">
        <v>2</v>
      </c>
      <c r="AU26" s="6">
        <f t="shared" si="34"/>
        <v>28</v>
      </c>
      <c r="AV26" s="55">
        <v>4</v>
      </c>
      <c r="AW26" s="6">
        <f t="shared" si="35"/>
        <v>56</v>
      </c>
      <c r="AX26" s="55">
        <v>6</v>
      </c>
      <c r="AY26" s="55" t="s">
        <v>75</v>
      </c>
      <c r="AZ26" s="7">
        <f t="shared" si="36"/>
        <v>2</v>
      </c>
      <c r="BA26" s="6">
        <f t="shared" si="37"/>
        <v>28</v>
      </c>
      <c r="BB26" s="8">
        <f t="shared" si="38"/>
        <v>4</v>
      </c>
      <c r="BC26" s="6">
        <f t="shared" si="39"/>
        <v>56</v>
      </c>
      <c r="BD26" s="8">
        <f t="shared" si="40"/>
        <v>6</v>
      </c>
      <c r="BE26" s="9">
        <f t="shared" si="41"/>
        <v>6</v>
      </c>
      <c r="BF26" s="245" t="s">
        <v>274</v>
      </c>
      <c r="BG26" s="245" t="s">
        <v>105</v>
      </c>
    </row>
    <row r="27" spans="1:59" s="288" customFormat="1" ht="15.75" customHeight="1" x14ac:dyDescent="0.25">
      <c r="A27" s="265" t="s">
        <v>318</v>
      </c>
      <c r="B27" s="51" t="s">
        <v>31</v>
      </c>
      <c r="C27" s="265" t="s">
        <v>83</v>
      </c>
      <c r="D27" s="102"/>
      <c r="E27" s="6" t="str">
        <f t="shared" si="22"/>
        <v/>
      </c>
      <c r="F27" s="102"/>
      <c r="G27" s="6" t="str">
        <f t="shared" si="23"/>
        <v/>
      </c>
      <c r="H27" s="102"/>
      <c r="I27" s="103"/>
      <c r="J27" s="56"/>
      <c r="K27" s="6" t="str">
        <f t="shared" si="24"/>
        <v/>
      </c>
      <c r="L27" s="55"/>
      <c r="M27" s="6" t="str">
        <f t="shared" si="25"/>
        <v/>
      </c>
      <c r="N27" s="55"/>
      <c r="O27" s="59"/>
      <c r="P27" s="55"/>
      <c r="Q27" s="6" t="str">
        <f t="shared" si="26"/>
        <v/>
      </c>
      <c r="R27" s="55"/>
      <c r="S27" s="6" t="str">
        <f t="shared" si="27"/>
        <v/>
      </c>
      <c r="T27" s="55"/>
      <c r="U27" s="58"/>
      <c r="V27" s="56"/>
      <c r="W27" s="6" t="str">
        <f t="shared" si="28"/>
        <v/>
      </c>
      <c r="X27" s="55"/>
      <c r="Y27" s="6" t="str">
        <f t="shared" si="29"/>
        <v/>
      </c>
      <c r="Z27" s="55"/>
      <c r="AA27" s="59"/>
      <c r="AB27" s="55"/>
      <c r="AC27" s="6" t="str">
        <f t="shared" si="30"/>
        <v/>
      </c>
      <c r="AD27" s="55"/>
      <c r="AE27" s="6" t="str">
        <f t="shared" si="31"/>
        <v/>
      </c>
      <c r="AF27" s="266"/>
      <c r="AG27" s="58"/>
      <c r="AH27" s="56"/>
      <c r="AI27" s="6" t="str">
        <f t="shared" si="42"/>
        <v/>
      </c>
      <c r="AJ27" s="55"/>
      <c r="AK27" s="6" t="str">
        <f t="shared" si="43"/>
        <v/>
      </c>
      <c r="AL27" s="55"/>
      <c r="AM27" s="59"/>
      <c r="AN27" s="56"/>
      <c r="AO27" s="6" t="str">
        <f t="shared" si="32"/>
        <v/>
      </c>
      <c r="AP27" s="57"/>
      <c r="AQ27" s="6" t="str">
        <f t="shared" si="33"/>
        <v/>
      </c>
      <c r="AR27" s="57"/>
      <c r="AS27" s="60"/>
      <c r="AT27" s="55">
        <v>2</v>
      </c>
      <c r="AU27" s="6">
        <f t="shared" si="34"/>
        <v>28</v>
      </c>
      <c r="AV27" s="55">
        <v>2</v>
      </c>
      <c r="AW27" s="6">
        <f t="shared" si="35"/>
        <v>28</v>
      </c>
      <c r="AX27" s="55">
        <v>4</v>
      </c>
      <c r="AY27" s="55" t="s">
        <v>15</v>
      </c>
      <c r="AZ27" s="7">
        <f t="shared" si="36"/>
        <v>2</v>
      </c>
      <c r="BA27" s="6">
        <f t="shared" si="37"/>
        <v>28</v>
      </c>
      <c r="BB27" s="8">
        <f t="shared" si="38"/>
        <v>2</v>
      </c>
      <c r="BC27" s="6">
        <f t="shared" si="39"/>
        <v>28</v>
      </c>
      <c r="BD27" s="8">
        <f t="shared" si="40"/>
        <v>4</v>
      </c>
      <c r="BE27" s="9">
        <f t="shared" si="41"/>
        <v>4</v>
      </c>
      <c r="BF27" s="245" t="s">
        <v>274</v>
      </c>
      <c r="BG27" s="245" t="s">
        <v>106</v>
      </c>
    </row>
    <row r="28" spans="1:59" s="286" customFormat="1" ht="15.75" customHeight="1" x14ac:dyDescent="0.25">
      <c r="A28" s="188"/>
      <c r="B28" s="51" t="s">
        <v>31</v>
      </c>
      <c r="C28" s="316" t="s">
        <v>29</v>
      </c>
      <c r="D28" s="102"/>
      <c r="E28" s="6"/>
      <c r="F28" s="102"/>
      <c r="G28" s="6"/>
      <c r="H28" s="102"/>
      <c r="I28" s="103"/>
      <c r="J28" s="56"/>
      <c r="K28" s="6"/>
      <c r="L28" s="55"/>
      <c r="M28" s="6"/>
      <c r="N28" s="55"/>
      <c r="O28" s="59"/>
      <c r="P28" s="55"/>
      <c r="Q28" s="6"/>
      <c r="R28" s="55"/>
      <c r="S28" s="6"/>
      <c r="T28" s="55"/>
      <c r="U28" s="58"/>
      <c r="V28" s="56"/>
      <c r="W28" s="6"/>
      <c r="X28" s="55"/>
      <c r="Y28" s="6"/>
      <c r="Z28" s="55"/>
      <c r="AA28" s="59"/>
      <c r="AB28" s="56">
        <v>1</v>
      </c>
      <c r="AC28" s="6">
        <f t="shared" si="30"/>
        <v>14</v>
      </c>
      <c r="AD28" s="55">
        <v>1</v>
      </c>
      <c r="AE28" s="6">
        <f t="shared" si="31"/>
        <v>14</v>
      </c>
      <c r="AF28" s="55">
        <v>2</v>
      </c>
      <c r="AG28" s="59" t="s">
        <v>75</v>
      </c>
      <c r="AH28" s="56"/>
      <c r="AI28" s="6"/>
      <c r="AJ28" s="55"/>
      <c r="AK28" s="6"/>
      <c r="AL28" s="55"/>
      <c r="AM28" s="59"/>
      <c r="AN28" s="56"/>
      <c r="AO28" s="6"/>
      <c r="AP28" s="57"/>
      <c r="AQ28" s="6"/>
      <c r="AR28" s="57"/>
      <c r="AS28" s="60"/>
      <c r="AT28" s="55"/>
      <c r="AU28" s="6"/>
      <c r="AV28" s="55"/>
      <c r="AW28" s="6"/>
      <c r="AX28" s="55"/>
      <c r="AY28" s="299"/>
      <c r="AZ28" s="7">
        <f t="shared" ref="AZ28:AZ29" si="44">IF(D28+J28+P28+V28+AB28+AH28+AN28+AT28=0,"",D28+J28+P28+V28+AB28+AH28+AN28+AT28)</f>
        <v>1</v>
      </c>
      <c r="BA28" s="6">
        <f t="shared" ref="BA28:BA29" si="45">IF((D28+J28+P28+V28+AB28+AH28+AN28+AT28)*14=0,"",(D28+J28+P28+V28+AB28+AH28+AN28+AT28)*14)</f>
        <v>14</v>
      </c>
      <c r="BB28" s="8">
        <f t="shared" ref="BB28:BB29" si="46">IF(F28+L28+R28+X28+AD28+AJ28+AP28+AV28=0,"",F28+L28+R28+X28+AD28+AJ28+AP28+AV28)</f>
        <v>1</v>
      </c>
      <c r="BC28" s="6">
        <f t="shared" ref="BC28:BC29" si="47">IF((L28+F28+R28+X28+AD28+AJ28+AP28+AV28)*14=0,"",(L28+F28+R28+X28+AD28+AJ28+AP28+AV28)*14)</f>
        <v>14</v>
      </c>
      <c r="BD28" s="8">
        <f t="shared" ref="BD28:BD29" si="48">IF(N28+H28+T28+Z28+AF28+AL28+AR28+AX28=0,"",N28+H28+T28+Z28+AF28+AL28+AR28+AX28)</f>
        <v>2</v>
      </c>
      <c r="BE28" s="9">
        <f t="shared" ref="BE28:BE29" si="49">IF(D28+F28+L28+J28+P28+R28+V28+X28+AB28+AD28+AH28+AJ28+AN28+AP28+AT28+AV28=0,"",D28+F28+L28+J28+P28+R28+V28+X28+AB28+AD28+AH28+AJ28+AN28+AP28+AT28+AV28)</f>
        <v>2</v>
      </c>
      <c r="BF28" s="245"/>
      <c r="BG28" s="245"/>
    </row>
    <row r="29" spans="1:59" s="286" customFormat="1" ht="15.75" customHeight="1" x14ac:dyDescent="0.25">
      <c r="A29" s="188"/>
      <c r="B29" s="51" t="s">
        <v>31</v>
      </c>
      <c r="C29" s="316" t="s">
        <v>30</v>
      </c>
      <c r="D29" s="102"/>
      <c r="E29" s="6"/>
      <c r="F29" s="102"/>
      <c r="G29" s="6"/>
      <c r="H29" s="102"/>
      <c r="I29" s="103"/>
      <c r="J29" s="56"/>
      <c r="K29" s="6"/>
      <c r="L29" s="55"/>
      <c r="M29" s="6"/>
      <c r="N29" s="55"/>
      <c r="O29" s="59"/>
      <c r="P29" s="55"/>
      <c r="Q29" s="6"/>
      <c r="R29" s="55"/>
      <c r="S29" s="6"/>
      <c r="T29" s="55"/>
      <c r="U29" s="58"/>
      <c r="V29" s="56"/>
      <c r="W29" s="6"/>
      <c r="X29" s="55"/>
      <c r="Y29" s="6"/>
      <c r="Z29" s="55"/>
      <c r="AA29" s="59"/>
      <c r="AB29" s="55"/>
      <c r="AC29" s="6"/>
      <c r="AD29" s="55"/>
      <c r="AE29" s="6"/>
      <c r="AF29" s="55"/>
      <c r="AG29" s="58"/>
      <c r="AH29" s="56">
        <v>2</v>
      </c>
      <c r="AI29" s="6">
        <f t="shared" ref="AI29:AI30" si="50">IF(AH29*14=0,"",AH29*14)</f>
        <v>28</v>
      </c>
      <c r="AJ29" s="55">
        <v>2</v>
      </c>
      <c r="AK29" s="6">
        <f t="shared" ref="AK29:AK30" si="51">IF(AJ29*14=0,"",AJ29*14)</f>
        <v>28</v>
      </c>
      <c r="AL29" s="55">
        <v>4</v>
      </c>
      <c r="AM29" s="59" t="s">
        <v>75</v>
      </c>
      <c r="AN29" s="56"/>
      <c r="AO29" s="6"/>
      <c r="AP29" s="57"/>
      <c r="AQ29" s="6"/>
      <c r="AR29" s="57"/>
      <c r="AS29" s="60"/>
      <c r="AT29" s="55"/>
      <c r="AU29" s="6"/>
      <c r="AV29" s="55"/>
      <c r="AW29" s="6"/>
      <c r="AX29" s="55"/>
      <c r="AY29" s="299"/>
      <c r="AZ29" s="7">
        <f t="shared" si="44"/>
        <v>2</v>
      </c>
      <c r="BA29" s="6">
        <f t="shared" si="45"/>
        <v>28</v>
      </c>
      <c r="BB29" s="8">
        <f t="shared" si="46"/>
        <v>2</v>
      </c>
      <c r="BC29" s="6">
        <f t="shared" si="47"/>
        <v>28</v>
      </c>
      <c r="BD29" s="8">
        <f t="shared" si="48"/>
        <v>4</v>
      </c>
      <c r="BE29" s="9">
        <f t="shared" si="49"/>
        <v>4</v>
      </c>
      <c r="BF29" s="245"/>
      <c r="BG29" s="245"/>
    </row>
    <row r="30" spans="1:59" s="286" customFormat="1" ht="15.75" customHeight="1" x14ac:dyDescent="0.25">
      <c r="A30" s="188"/>
      <c r="B30" s="51" t="s">
        <v>31</v>
      </c>
      <c r="C30" s="345" t="s">
        <v>101</v>
      </c>
      <c r="D30" s="102"/>
      <c r="E30" s="6" t="str">
        <f t="shared" ref="E30" si="52">IF(D30*14=0,"",D30*14)</f>
        <v/>
      </c>
      <c r="F30" s="102"/>
      <c r="G30" s="6" t="str">
        <f t="shared" ref="G30" si="53">IF(F30*14=0,"",F30*14)</f>
        <v/>
      </c>
      <c r="H30" s="102"/>
      <c r="I30" s="103"/>
      <c r="J30" s="56"/>
      <c r="K30" s="6" t="str">
        <f t="shared" ref="K30" si="54">IF(J30*14=0,"",J30*14)</f>
        <v/>
      </c>
      <c r="L30" s="55"/>
      <c r="M30" s="6" t="str">
        <f t="shared" ref="M30" si="55">IF(L30*14=0,"",L30*14)</f>
        <v/>
      </c>
      <c r="N30" s="55"/>
      <c r="O30" s="59"/>
      <c r="P30" s="55"/>
      <c r="Q30" s="6" t="str">
        <f t="shared" ref="Q30" si="56">IF(P30*14=0,"",P30*14)</f>
        <v/>
      </c>
      <c r="R30" s="55"/>
      <c r="S30" s="6" t="str">
        <f t="shared" ref="S30" si="57">IF(R30*14=0,"",R30*14)</f>
        <v/>
      </c>
      <c r="T30" s="55"/>
      <c r="U30" s="58"/>
      <c r="V30" s="56"/>
      <c r="W30" s="6" t="str">
        <f t="shared" ref="W30" si="58">IF(V30*14=0,"",V30*14)</f>
        <v/>
      </c>
      <c r="X30" s="55"/>
      <c r="Y30" s="6" t="str">
        <f t="shared" ref="Y30" si="59">IF(X30*14=0,"",X30*14)</f>
        <v/>
      </c>
      <c r="Z30" s="55"/>
      <c r="AA30" s="59"/>
      <c r="AB30" s="55"/>
      <c r="AC30" s="6" t="str">
        <f t="shared" ref="AC30" si="60">IF(AB30*14=0,"",AB30*14)</f>
        <v/>
      </c>
      <c r="AD30" s="55"/>
      <c r="AE30" s="6" t="str">
        <f t="shared" ref="AE30" si="61">IF(AD30*14=0,"",AD30*14)</f>
        <v/>
      </c>
      <c r="AF30" s="55"/>
      <c r="AG30" s="58"/>
      <c r="AH30" s="56"/>
      <c r="AI30" s="6" t="str">
        <f t="shared" si="50"/>
        <v/>
      </c>
      <c r="AJ30" s="55"/>
      <c r="AK30" s="6" t="str">
        <f t="shared" si="51"/>
        <v/>
      </c>
      <c r="AL30" s="55"/>
      <c r="AM30" s="59"/>
      <c r="AN30" s="56">
        <v>2</v>
      </c>
      <c r="AO30" s="6">
        <f t="shared" ref="AO30" si="62">IF(AN30*14=0,"",AN30*14)</f>
        <v>28</v>
      </c>
      <c r="AP30" s="55">
        <v>2</v>
      </c>
      <c r="AQ30" s="6">
        <f t="shared" ref="AQ30" si="63">IF(AP30*14=0,"",AP30*14)</f>
        <v>28</v>
      </c>
      <c r="AR30" s="55">
        <v>4</v>
      </c>
      <c r="AS30" s="59" t="s">
        <v>75</v>
      </c>
      <c r="AT30" s="299"/>
      <c r="AU30" s="6"/>
      <c r="AV30" s="299"/>
      <c r="AW30" s="6"/>
      <c r="AX30" s="299"/>
      <c r="AY30" s="346"/>
      <c r="AZ30" s="7">
        <f t="shared" ref="AZ30" si="64">IF(D30+J30+P30+V30+AB30+AH30+AN30+AT30=0,"",D30+J30+P30+V30+AB30+AH30+AN30+AT30)</f>
        <v>2</v>
      </c>
      <c r="BA30" s="6">
        <f t="shared" ref="BA30" si="65">IF((D30+J30+P30+V30+AB30+AH30+AN30+AT30)*14=0,"",(D30+J30+P30+V30+AB30+AH30+AN30+AT30)*14)</f>
        <v>28</v>
      </c>
      <c r="BB30" s="8">
        <f t="shared" ref="BB30" si="66">IF(F30+L30+R30+X30+AD30+AJ30+AP30+AV30=0,"",F30+L30+R30+X30+AD30+AJ30+AP30+AV30)</f>
        <v>2</v>
      </c>
      <c r="BC30" s="6">
        <f t="shared" ref="BC30" si="67">IF((L30+F30+R30+X30+AD30+AJ30+AP30+AV30)*14=0,"",(L30+F30+R30+X30+AD30+AJ30+AP30+AV30)*14)</f>
        <v>28</v>
      </c>
      <c r="BD30" s="8">
        <f t="shared" ref="BD30" si="68">IF(N30+H30+T30+Z30+AF30+AL30+AR30+AX30=0,"",N30+H30+T30+Z30+AF30+AL30+AR30+AX30)</f>
        <v>4</v>
      </c>
      <c r="BE30" s="9">
        <f t="shared" ref="BE30" si="69">IF(D30+F30+L30+J30+P30+R30+V30+X30+AB30+AD30+AH30+AJ30+AN30+AP30+AT30+AV30=0,"",D30+F30+L30+J30+P30+R30+V30+X30+AB30+AD30+AH30+AJ30+AN30+AP30+AT30+AV30)</f>
        <v>4</v>
      </c>
      <c r="BF30" s="245"/>
      <c r="BG30" s="245"/>
    </row>
    <row r="31" spans="1:59" s="2" customFormat="1" ht="15.75" customHeight="1" x14ac:dyDescent="0.25">
      <c r="A31" s="265"/>
      <c r="B31" s="51" t="s">
        <v>31</v>
      </c>
      <c r="C31" s="264"/>
      <c r="D31" s="102"/>
      <c r="E31" s="6" t="str">
        <f t="shared" si="22"/>
        <v/>
      </c>
      <c r="F31" s="102"/>
      <c r="G31" s="6" t="str">
        <f t="shared" si="23"/>
        <v/>
      </c>
      <c r="H31" s="102"/>
      <c r="I31" s="103"/>
      <c r="J31" s="56"/>
      <c r="K31" s="6" t="str">
        <f t="shared" si="24"/>
        <v/>
      </c>
      <c r="L31" s="55"/>
      <c r="M31" s="6" t="str">
        <f t="shared" si="25"/>
        <v/>
      </c>
      <c r="N31" s="55"/>
      <c r="O31" s="59"/>
      <c r="P31" s="55"/>
      <c r="Q31" s="6" t="str">
        <f t="shared" si="26"/>
        <v/>
      </c>
      <c r="R31" s="55"/>
      <c r="S31" s="6" t="str">
        <f t="shared" si="27"/>
        <v/>
      </c>
      <c r="T31" s="55"/>
      <c r="U31" s="58"/>
      <c r="V31" s="56"/>
      <c r="W31" s="6" t="str">
        <f t="shared" si="28"/>
        <v/>
      </c>
      <c r="X31" s="55"/>
      <c r="Y31" s="6" t="str">
        <f t="shared" si="29"/>
        <v/>
      </c>
      <c r="Z31" s="55"/>
      <c r="AA31" s="59"/>
      <c r="AB31" s="55"/>
      <c r="AC31" s="6" t="str">
        <f t="shared" si="30"/>
        <v/>
      </c>
      <c r="AD31" s="55"/>
      <c r="AE31" s="6" t="str">
        <f t="shared" si="31"/>
        <v/>
      </c>
      <c r="AF31" s="55"/>
      <c r="AG31" s="58"/>
      <c r="AH31" s="56"/>
      <c r="AI31" s="6" t="str">
        <f t="shared" si="42"/>
        <v/>
      </c>
      <c r="AJ31" s="55"/>
      <c r="AK31" s="6" t="str">
        <f t="shared" si="43"/>
        <v/>
      </c>
      <c r="AL31" s="55"/>
      <c r="AM31" s="59"/>
      <c r="AN31" s="56"/>
      <c r="AO31" s="6" t="str">
        <f t="shared" si="32"/>
        <v/>
      </c>
      <c r="AP31" s="57"/>
      <c r="AQ31" s="6" t="str">
        <f t="shared" si="33"/>
        <v/>
      </c>
      <c r="AR31" s="57"/>
      <c r="AS31" s="60"/>
      <c r="AT31" s="55"/>
      <c r="AU31" s="6" t="str">
        <f t="shared" si="34"/>
        <v/>
      </c>
      <c r="AV31" s="55"/>
      <c r="AW31" s="6" t="str">
        <f t="shared" si="35"/>
        <v/>
      </c>
      <c r="AX31" s="55"/>
      <c r="AY31" s="55"/>
      <c r="AZ31" s="7" t="str">
        <f t="shared" si="36"/>
        <v/>
      </c>
      <c r="BA31" s="6" t="str">
        <f t="shared" si="37"/>
        <v/>
      </c>
      <c r="BB31" s="8" t="str">
        <f t="shared" si="38"/>
        <v/>
      </c>
      <c r="BC31" s="6" t="str">
        <f t="shared" si="39"/>
        <v/>
      </c>
      <c r="BD31" s="8" t="str">
        <f t="shared" si="40"/>
        <v/>
      </c>
      <c r="BE31" s="9" t="str">
        <f t="shared" si="41"/>
        <v/>
      </c>
      <c r="BF31" s="245"/>
      <c r="BG31" s="245"/>
    </row>
    <row r="32" spans="1:59" ht="15.75" customHeight="1" x14ac:dyDescent="0.25">
      <c r="A32" s="188"/>
      <c r="B32" s="51" t="s">
        <v>31</v>
      </c>
      <c r="C32" s="52"/>
      <c r="D32" s="102"/>
      <c r="E32" s="6" t="str">
        <f t="shared" si="22"/>
        <v/>
      </c>
      <c r="F32" s="102"/>
      <c r="G32" s="6" t="str">
        <f t="shared" si="23"/>
        <v/>
      </c>
      <c r="H32" s="102"/>
      <c r="I32" s="103"/>
      <c r="J32" s="56"/>
      <c r="K32" s="6" t="str">
        <f t="shared" si="24"/>
        <v/>
      </c>
      <c r="L32" s="55"/>
      <c r="M32" s="6" t="str">
        <f t="shared" si="25"/>
        <v/>
      </c>
      <c r="N32" s="55"/>
      <c r="O32" s="59"/>
      <c r="P32" s="55"/>
      <c r="Q32" s="6" t="str">
        <f t="shared" si="26"/>
        <v/>
      </c>
      <c r="R32" s="55"/>
      <c r="S32" s="6" t="str">
        <f t="shared" si="27"/>
        <v/>
      </c>
      <c r="T32" s="55"/>
      <c r="U32" s="58"/>
      <c r="V32" s="56"/>
      <c r="W32" s="6" t="str">
        <f t="shared" si="28"/>
        <v/>
      </c>
      <c r="X32" s="55"/>
      <c r="Y32" s="6" t="str">
        <f t="shared" si="29"/>
        <v/>
      </c>
      <c r="Z32" s="55"/>
      <c r="AA32" s="59"/>
      <c r="AB32" s="55"/>
      <c r="AC32" s="6" t="str">
        <f t="shared" si="30"/>
        <v/>
      </c>
      <c r="AD32" s="55"/>
      <c r="AE32" s="6" t="str">
        <f t="shared" si="31"/>
        <v/>
      </c>
      <c r="AF32" s="55"/>
      <c r="AG32" s="58"/>
      <c r="AH32" s="56"/>
      <c r="AI32" s="6" t="str">
        <f t="shared" si="42"/>
        <v/>
      </c>
      <c r="AJ32" s="55"/>
      <c r="AK32" s="6" t="str">
        <f t="shared" si="43"/>
        <v/>
      </c>
      <c r="AL32" s="55"/>
      <c r="AM32" s="59"/>
      <c r="AN32" s="56"/>
      <c r="AO32" s="6" t="str">
        <f t="shared" si="32"/>
        <v/>
      </c>
      <c r="AP32" s="57"/>
      <c r="AQ32" s="6" t="str">
        <f t="shared" si="33"/>
        <v/>
      </c>
      <c r="AR32" s="57"/>
      <c r="AS32" s="60"/>
      <c r="AT32" s="55"/>
      <c r="AU32" s="6" t="str">
        <f t="shared" si="34"/>
        <v/>
      </c>
      <c r="AV32" s="55"/>
      <c r="AW32" s="6" t="str">
        <f t="shared" si="35"/>
        <v/>
      </c>
      <c r="AX32" s="55"/>
      <c r="AY32" s="55"/>
      <c r="AZ32" s="7" t="str">
        <f t="shared" si="36"/>
        <v/>
      </c>
      <c r="BA32" s="6" t="str">
        <f t="shared" si="37"/>
        <v/>
      </c>
      <c r="BB32" s="8" t="str">
        <f t="shared" si="38"/>
        <v/>
      </c>
      <c r="BC32" s="6" t="str">
        <f t="shared" si="39"/>
        <v/>
      </c>
      <c r="BD32" s="8" t="str">
        <f t="shared" si="40"/>
        <v/>
      </c>
      <c r="BE32" s="9" t="str">
        <f t="shared" si="41"/>
        <v/>
      </c>
      <c r="BF32" s="245"/>
      <c r="BG32" s="245"/>
    </row>
    <row r="33" spans="1:59" s="121" customFormat="1" ht="15.75" customHeight="1" thickBot="1" x14ac:dyDescent="0.35">
      <c r="A33" s="187"/>
      <c r="B33" s="11"/>
      <c r="C33" s="174" t="s">
        <v>51</v>
      </c>
      <c r="D33" s="132">
        <f>SUM(D12:D32)</f>
        <v>0</v>
      </c>
      <c r="E33" s="132">
        <f>SUM(E12:E32)</f>
        <v>0</v>
      </c>
      <c r="F33" s="132">
        <f>SUM(F12:F32)</f>
        <v>0</v>
      </c>
      <c r="G33" s="132">
        <f>SUM(G12:G32)</f>
        <v>0</v>
      </c>
      <c r="H33" s="132">
        <f>SUM(H12:H32)</f>
        <v>0</v>
      </c>
      <c r="I33" s="195" t="s">
        <v>17</v>
      </c>
      <c r="J33" s="132">
        <f>SUM(J12:J32)</f>
        <v>0</v>
      </c>
      <c r="K33" s="132">
        <f>SUM(K12:K32)</f>
        <v>0</v>
      </c>
      <c r="L33" s="132">
        <f>SUM(L12:L32)</f>
        <v>0</v>
      </c>
      <c r="M33" s="132">
        <f>SUM(M12:M32)</f>
        <v>0</v>
      </c>
      <c r="N33" s="132">
        <f>SUM(N12:N32)</f>
        <v>0</v>
      </c>
      <c r="O33" s="195" t="s">
        <v>17</v>
      </c>
      <c r="P33" s="132">
        <f>SUM(P12:P32)</f>
        <v>0</v>
      </c>
      <c r="Q33" s="132">
        <f>SUM(Q12:Q32)</f>
        <v>0</v>
      </c>
      <c r="R33" s="132">
        <f>SUM(R12:R32)</f>
        <v>0</v>
      </c>
      <c r="S33" s="132">
        <f>SUM(S12:S32)</f>
        <v>0</v>
      </c>
      <c r="T33" s="132">
        <f>SUM(T12:T32)</f>
        <v>0</v>
      </c>
      <c r="U33" s="195" t="s">
        <v>17</v>
      </c>
      <c r="V33" s="132">
        <f>SUM(V12:V32)</f>
        <v>0</v>
      </c>
      <c r="W33" s="132">
        <f>SUM(W12:W32)</f>
        <v>0</v>
      </c>
      <c r="X33" s="132">
        <f>SUM(X12:X32)</f>
        <v>0</v>
      </c>
      <c r="Y33" s="132">
        <f>SUM(Y12:Y32)</f>
        <v>0</v>
      </c>
      <c r="Z33" s="132">
        <f>SUM(Z12:Z32)</f>
        <v>0</v>
      </c>
      <c r="AA33" s="195" t="s">
        <v>17</v>
      </c>
      <c r="AB33" s="132">
        <f>SUM(AB12:AB32)</f>
        <v>13</v>
      </c>
      <c r="AC33" s="132">
        <f>SUM(AC12:AC32)</f>
        <v>182</v>
      </c>
      <c r="AD33" s="132">
        <f>SUM(AD12:AD32)</f>
        <v>10</v>
      </c>
      <c r="AE33" s="132">
        <f>SUM(AE12:AE32)</f>
        <v>140</v>
      </c>
      <c r="AF33" s="132">
        <f>SUM(AF12:AF32)</f>
        <v>22</v>
      </c>
      <c r="AG33" s="195" t="s">
        <v>17</v>
      </c>
      <c r="AH33" s="132">
        <f>SUM(AH12:AH32)</f>
        <v>11</v>
      </c>
      <c r="AI33" s="132">
        <f>SUM(AI12:AI32)</f>
        <v>154</v>
      </c>
      <c r="AJ33" s="132">
        <f>SUM(AJ12:AJ32)</f>
        <v>9</v>
      </c>
      <c r="AK33" s="132">
        <f>SUM(AK12:AK32)</f>
        <v>126</v>
      </c>
      <c r="AL33" s="132">
        <f>SUM(AL12:AL32)</f>
        <v>20</v>
      </c>
      <c r="AM33" s="195" t="s">
        <v>17</v>
      </c>
      <c r="AN33" s="132">
        <f>SUM(AN12:AN32)</f>
        <v>12</v>
      </c>
      <c r="AO33" s="132">
        <f>SUM(AO12:AO32)</f>
        <v>168</v>
      </c>
      <c r="AP33" s="132">
        <f>SUM(AP12:AP32)</f>
        <v>12</v>
      </c>
      <c r="AQ33" s="132">
        <f>SUM(AQ12:AQ32)</f>
        <v>168</v>
      </c>
      <c r="AR33" s="132">
        <f>SUM(AR12:AR32)</f>
        <v>24</v>
      </c>
      <c r="AS33" s="195" t="s">
        <v>17</v>
      </c>
      <c r="AT33" s="132">
        <f>SUM(AT12:AT32)</f>
        <v>6</v>
      </c>
      <c r="AU33" s="132">
        <f>SUM(AU12:AU32)</f>
        <v>84</v>
      </c>
      <c r="AV33" s="132">
        <f>SUM(AV12:AV32)</f>
        <v>10</v>
      </c>
      <c r="AW33" s="132">
        <f>SUM(AW12:AW32)</f>
        <v>140</v>
      </c>
      <c r="AX33" s="132">
        <f>SUM(AX12:AX32)</f>
        <v>16</v>
      </c>
      <c r="AY33" s="195" t="s">
        <v>17</v>
      </c>
      <c r="AZ33" s="132">
        <f t="shared" ref="AZ33:BE33" si="70">SUM(AZ12:AZ32)</f>
        <v>42</v>
      </c>
      <c r="BA33" s="132">
        <f t="shared" si="70"/>
        <v>588</v>
      </c>
      <c r="BB33" s="132">
        <f t="shared" si="70"/>
        <v>41</v>
      </c>
      <c r="BC33" s="132">
        <f t="shared" si="70"/>
        <v>574</v>
      </c>
      <c r="BD33" s="132">
        <f t="shared" si="70"/>
        <v>82</v>
      </c>
      <c r="BE33" s="132">
        <f t="shared" si="70"/>
        <v>83</v>
      </c>
    </row>
    <row r="34" spans="1:59" s="121" customFormat="1" ht="15.75" customHeight="1" thickBot="1" x14ac:dyDescent="0.35">
      <c r="A34" s="172"/>
      <c r="B34" s="173"/>
      <c r="C34" s="119" t="s">
        <v>41</v>
      </c>
      <c r="D34" s="120">
        <f>D10+D33</f>
        <v>0</v>
      </c>
      <c r="E34" s="120">
        <f>E10+E33</f>
        <v>0</v>
      </c>
      <c r="F34" s="120">
        <f>F10+F33</f>
        <v>30</v>
      </c>
      <c r="G34" s="120">
        <f>G10+G33</f>
        <v>600</v>
      </c>
      <c r="H34" s="120">
        <f>H10+H33</f>
        <v>27</v>
      </c>
      <c r="I34" s="196" t="s">
        <v>17</v>
      </c>
      <c r="J34" s="120">
        <f>J10+J33</f>
        <v>16</v>
      </c>
      <c r="K34" s="120">
        <f>K10+K33</f>
        <v>224</v>
      </c>
      <c r="L34" s="120">
        <f>L10+L33</f>
        <v>16</v>
      </c>
      <c r="M34" s="120">
        <f>M10+M33</f>
        <v>224</v>
      </c>
      <c r="N34" s="120">
        <f>N10+N33</f>
        <v>31</v>
      </c>
      <c r="O34" s="196" t="s">
        <v>17</v>
      </c>
      <c r="P34" s="120">
        <f>P10+P33</f>
        <v>10</v>
      </c>
      <c r="Q34" s="120">
        <f>Q10+Q33</f>
        <v>140</v>
      </c>
      <c r="R34" s="120">
        <f>R10+R33</f>
        <v>21</v>
      </c>
      <c r="S34" s="120">
        <f>S10+S33</f>
        <v>304</v>
      </c>
      <c r="T34" s="120">
        <f>T10+T33</f>
        <v>29</v>
      </c>
      <c r="U34" s="196" t="s">
        <v>17</v>
      </c>
      <c r="V34" s="120">
        <f>V10+V33</f>
        <v>12</v>
      </c>
      <c r="W34" s="120">
        <f>W10+W33</f>
        <v>168</v>
      </c>
      <c r="X34" s="120">
        <f>X10+X33</f>
        <v>20</v>
      </c>
      <c r="Y34" s="120">
        <f>Y10+Y33</f>
        <v>280</v>
      </c>
      <c r="Z34" s="120">
        <f>Z10+Z33</f>
        <v>31</v>
      </c>
      <c r="AA34" s="196" t="s">
        <v>17</v>
      </c>
      <c r="AB34" s="120">
        <f>AB10+AB33</f>
        <v>16</v>
      </c>
      <c r="AC34" s="120">
        <f>AC10+AC33</f>
        <v>224</v>
      </c>
      <c r="AD34" s="120">
        <f>AD10+AD33</f>
        <v>15</v>
      </c>
      <c r="AE34" s="120">
        <f>AE10+AE33</f>
        <v>210</v>
      </c>
      <c r="AF34" s="120">
        <f>AF10+AF33</f>
        <v>30</v>
      </c>
      <c r="AG34" s="196" t="s">
        <v>17</v>
      </c>
      <c r="AH34" s="120">
        <f>AH10+AH33</f>
        <v>13</v>
      </c>
      <c r="AI34" s="120">
        <f>AI10+AI33</f>
        <v>182</v>
      </c>
      <c r="AJ34" s="120">
        <f>AJ10+AJ33</f>
        <v>17</v>
      </c>
      <c r="AK34" s="120">
        <f>AK10+AK33</f>
        <v>242</v>
      </c>
      <c r="AL34" s="120">
        <f>AL10+AL33</f>
        <v>30</v>
      </c>
      <c r="AM34" s="196" t="s">
        <v>17</v>
      </c>
      <c r="AN34" s="120">
        <f>AN10+AN33</f>
        <v>12</v>
      </c>
      <c r="AO34" s="120">
        <f>AO10+AO33</f>
        <v>168</v>
      </c>
      <c r="AP34" s="120">
        <f>AP10+AP33</f>
        <v>18</v>
      </c>
      <c r="AQ34" s="120">
        <f>AQ10+AQ33</f>
        <v>256</v>
      </c>
      <c r="AR34" s="120">
        <f>AR10+AR33</f>
        <v>30</v>
      </c>
      <c r="AS34" s="196" t="s">
        <v>17</v>
      </c>
      <c r="AT34" s="120">
        <f>AT10+AT33</f>
        <v>6</v>
      </c>
      <c r="AU34" s="120">
        <f>AU10+AU33</f>
        <v>84</v>
      </c>
      <c r="AV34" s="120">
        <f>AV10+AV33</f>
        <v>26</v>
      </c>
      <c r="AW34" s="120">
        <f>AW10+AW33</f>
        <v>376</v>
      </c>
      <c r="AX34" s="120">
        <f>AX10+AX33</f>
        <v>32</v>
      </c>
      <c r="AY34" s="196" t="s">
        <v>17</v>
      </c>
      <c r="AZ34" s="133">
        <f t="shared" ref="AZ34:BE34" si="71">AZ10+AZ33</f>
        <v>85</v>
      </c>
      <c r="BA34" s="133">
        <f t="shared" si="71"/>
        <v>1190</v>
      </c>
      <c r="BB34" s="133">
        <f t="shared" si="71"/>
        <v>161</v>
      </c>
      <c r="BC34" s="133">
        <f t="shared" si="71"/>
        <v>2274</v>
      </c>
      <c r="BD34" s="133">
        <f t="shared" si="71"/>
        <v>238</v>
      </c>
      <c r="BE34" s="133">
        <f t="shared" si="71"/>
        <v>282</v>
      </c>
    </row>
    <row r="35" spans="1:59" ht="18.75" customHeight="1" x14ac:dyDescent="0.3">
      <c r="A35" s="134"/>
      <c r="B35" s="135"/>
      <c r="C35" s="136" t="s">
        <v>16</v>
      </c>
      <c r="D35" s="457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8"/>
      <c r="Q35" s="458"/>
      <c r="R35" s="458"/>
      <c r="S35" s="458"/>
      <c r="T35" s="458"/>
      <c r="U35" s="458"/>
      <c r="V35" s="458"/>
      <c r="W35" s="458"/>
      <c r="X35" s="458"/>
      <c r="Y35" s="458"/>
      <c r="Z35" s="458"/>
      <c r="AA35" s="458"/>
      <c r="AB35" s="457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  <c r="AS35" s="458"/>
      <c r="AT35" s="458"/>
      <c r="AU35" s="458"/>
      <c r="AV35" s="458"/>
      <c r="AW35" s="458"/>
      <c r="AX35" s="458"/>
      <c r="AY35" s="458"/>
      <c r="AZ35" s="459"/>
      <c r="BA35" s="460"/>
      <c r="BB35" s="460"/>
      <c r="BC35" s="460"/>
      <c r="BD35" s="460"/>
      <c r="BE35" s="460"/>
      <c r="BF35" s="189"/>
      <c r="BG35" s="189"/>
    </row>
    <row r="36" spans="1:59" s="95" customFormat="1" ht="15.75" customHeight="1" x14ac:dyDescent="0.25">
      <c r="A36" s="265" t="s">
        <v>309</v>
      </c>
      <c r="B36" s="53" t="s">
        <v>15</v>
      </c>
      <c r="C36" s="257" t="s">
        <v>307</v>
      </c>
      <c r="D36" s="102"/>
      <c r="E36" s="6" t="str">
        <f>IF(D36*14=0,"",D36*14)</f>
        <v/>
      </c>
      <c r="F36" s="102"/>
      <c r="G36" s="6" t="str">
        <f>IF(F36*14=0,"",F36*14)</f>
        <v/>
      </c>
      <c r="H36" s="102"/>
      <c r="I36" s="103"/>
      <c r="J36" s="56"/>
      <c r="K36" s="6" t="str">
        <f>IF(J36*14=0,"",J36*14)</f>
        <v/>
      </c>
      <c r="L36" s="55"/>
      <c r="M36" s="6" t="str">
        <f>IF(L36*14=0,"",L36*14)</f>
        <v/>
      </c>
      <c r="N36" s="55"/>
      <c r="O36" s="59"/>
      <c r="P36" s="55"/>
      <c r="Q36" s="6" t="str">
        <f>IF(P36*14=0,"",P36*14)</f>
        <v/>
      </c>
      <c r="R36" s="55"/>
      <c r="S36" s="6" t="str">
        <f>IF(R36*14=0,"",R36*14)</f>
        <v/>
      </c>
      <c r="T36" s="55"/>
      <c r="U36" s="58"/>
      <c r="V36" s="56"/>
      <c r="W36" s="6" t="str">
        <f>IF(V36*14=0,"",V36*14)</f>
        <v/>
      </c>
      <c r="X36" s="55"/>
      <c r="Y36" s="6" t="str">
        <f>IF(X36*14=0,"",X36*14)</f>
        <v/>
      </c>
      <c r="Z36" s="55"/>
      <c r="AA36" s="59"/>
      <c r="AB36" s="55"/>
      <c r="AC36" s="6" t="str">
        <f>IF(AB36*14=0,"",AB36*14)</f>
        <v/>
      </c>
      <c r="AD36" s="55"/>
      <c r="AE36" s="6" t="str">
        <f>IF(AD36*14=0,"",AD36*14)</f>
        <v/>
      </c>
      <c r="AF36" s="55"/>
      <c r="AG36" s="58"/>
      <c r="AH36" s="56"/>
      <c r="AI36" s="6" t="str">
        <f>IF(AH36*14=0,"",AH36*14)</f>
        <v/>
      </c>
      <c r="AJ36" s="55"/>
      <c r="AK36" s="6" t="str">
        <f>IF(AJ36*14=0,"",AJ36*14)</f>
        <v/>
      </c>
      <c r="AL36" s="55"/>
      <c r="AM36" s="59"/>
      <c r="AN36" s="56"/>
      <c r="AO36" s="6" t="str">
        <f>IF(AN36*14=0,"",AN36*14)</f>
        <v/>
      </c>
      <c r="AP36" s="57"/>
      <c r="AQ36" s="6" t="str">
        <f>IF(AP36*14=0,"",AP36*14)</f>
        <v/>
      </c>
      <c r="AR36" s="57"/>
      <c r="AS36" s="60"/>
      <c r="AT36" s="55"/>
      <c r="AU36" s="6" t="str">
        <f>IF(AT36*14=0,"",AT36*14)</f>
        <v/>
      </c>
      <c r="AV36" s="55"/>
      <c r="AW36" s="6" t="str">
        <f>IF(AV36*14=0,"",AV36*14)</f>
        <v/>
      </c>
      <c r="AX36" s="55"/>
      <c r="AY36" s="55"/>
      <c r="AZ36" s="7" t="str">
        <f>IF(D36+J36+P36+V36+AB36+AH36+AN36+AT36=0,"",D36+J36+P36+V36+AB36+AH36+AN36+AT36)</f>
        <v/>
      </c>
      <c r="BA36" s="16" t="str">
        <f>IF((P36+V36+AB36+AH36+AN36+AT36)*14=0,"",(P36+V36+AB36+AH36+AN36+AT36)*14)</f>
        <v/>
      </c>
      <c r="BB36" s="8" t="str">
        <f>IF(F36+L36+R36+X36+AD36+AJ36+AP36+AV36=0,"",F36+L36+R36+X36+AD36+AJ36+AP36+AV36)</f>
        <v/>
      </c>
      <c r="BC36" s="6" t="str">
        <f>IF((L36+F36+R36+X36+AD36+AJ36+AP36+AV36)*14=0,"",(L36+F36+R36+X36+AD36+AJ36+AP36+AV36)*14)</f>
        <v/>
      </c>
      <c r="BD36" s="61" t="s">
        <v>17</v>
      </c>
      <c r="BE36" s="183" t="str">
        <f>IF(D36+F36+L36+J36+P36+R36+V36+X36+AB36+AD36+AH36+AJ36+AN36+AP36+AT36+AV36=0,"",D36+F36+L36+J36+P36+R36+V36+X36+AB36+AD36+AH36+AJ36+AN36+AP36+AT36+AV36)</f>
        <v/>
      </c>
      <c r="BF36" s="263" t="s">
        <v>274</v>
      </c>
      <c r="BG36" s="263" t="s">
        <v>105</v>
      </c>
    </row>
    <row r="37" spans="1:59" s="95" customFormat="1" ht="15.75" customHeight="1" x14ac:dyDescent="0.25">
      <c r="A37" s="265" t="s">
        <v>310</v>
      </c>
      <c r="B37" s="53" t="s">
        <v>15</v>
      </c>
      <c r="C37" s="257" t="s">
        <v>308</v>
      </c>
      <c r="D37" s="102"/>
      <c r="E37" s="6" t="str">
        <f>IF(D37*14=0,"",D37*14)</f>
        <v/>
      </c>
      <c r="F37" s="102"/>
      <c r="G37" s="6" t="str">
        <f>IF(F37*14=0,"",F37*14)</f>
        <v/>
      </c>
      <c r="H37" s="102"/>
      <c r="I37" s="103"/>
      <c r="J37" s="56"/>
      <c r="K37" s="6" t="str">
        <f>IF(J37*14=0,"",J37*14)</f>
        <v/>
      </c>
      <c r="L37" s="55"/>
      <c r="M37" s="6" t="str">
        <f>IF(L37*14=0,"",L37*14)</f>
        <v/>
      </c>
      <c r="N37" s="55"/>
      <c r="O37" s="59"/>
      <c r="P37" s="55"/>
      <c r="Q37" s="6" t="str">
        <f>IF(P37*14=0,"",P37*14)</f>
        <v/>
      </c>
      <c r="R37" s="55"/>
      <c r="S37" s="6" t="str">
        <f>IF(R37*14=0,"",R37*14)</f>
        <v/>
      </c>
      <c r="T37" s="55"/>
      <c r="U37" s="58"/>
      <c r="V37" s="56"/>
      <c r="W37" s="6" t="str">
        <f>IF(V37*14=0,"",V37*14)</f>
        <v/>
      </c>
      <c r="X37" s="55"/>
      <c r="Y37" s="6" t="str">
        <f>IF(X37*14=0,"",X37*14)</f>
        <v/>
      </c>
      <c r="Z37" s="55"/>
      <c r="AA37" s="59"/>
      <c r="AB37" s="55"/>
      <c r="AC37" s="6" t="str">
        <f>IF(AB37*14=0,"",AB37*14)</f>
        <v/>
      </c>
      <c r="AD37" s="55"/>
      <c r="AE37" s="6" t="str">
        <f>IF(AD37*14=0,"",AD37*14)</f>
        <v/>
      </c>
      <c r="AF37" s="55"/>
      <c r="AG37" s="58"/>
      <c r="AH37" s="56"/>
      <c r="AI37" s="6" t="str">
        <f>IF(AH37*14=0,"",AH37*14)</f>
        <v/>
      </c>
      <c r="AJ37" s="55"/>
      <c r="AK37" s="6" t="str">
        <f>IF(AJ37*14=0,"",AJ37*14)</f>
        <v/>
      </c>
      <c r="AL37" s="55"/>
      <c r="AM37" s="59"/>
      <c r="AN37" s="56"/>
      <c r="AO37" s="6" t="str">
        <f>IF(AN37*14=0,"",AN37*14)</f>
        <v/>
      </c>
      <c r="AP37" s="57"/>
      <c r="AQ37" s="6" t="str">
        <f>IF(AP37*14=0,"",AP37*14)</f>
        <v/>
      </c>
      <c r="AR37" s="57"/>
      <c r="AS37" s="60"/>
      <c r="AT37" s="55"/>
      <c r="AU37" s="6" t="str">
        <f>IF(AT37*14=0,"",AT37*14)</f>
        <v/>
      </c>
      <c r="AV37" s="55"/>
      <c r="AW37" s="6" t="str">
        <f>IF(AV37*14=0,"",AV37*14)</f>
        <v/>
      </c>
      <c r="AX37" s="55"/>
      <c r="AY37" s="55"/>
      <c r="AZ37" s="7" t="str">
        <f>IF(D37+J37+P37+V37+AB37+AH37+AN37+AT37=0,"",D37+J37+P37+V37+AB37+AH37+AN37+AT37)</f>
        <v/>
      </c>
      <c r="BA37" s="16" t="str">
        <f>IF((P37+V37+AB37+AH37+AN37+AT37)*14=0,"",(P37+V37+AB37+AH37+AN37+AT37)*14)</f>
        <v/>
      </c>
      <c r="BB37" s="8" t="str">
        <f>IF(F37+L37+R37+X37+AD37+AJ37+AP37+AV37=0,"",F37+L37+R37+X37+AD37+AJ37+AP37+AV37)</f>
        <v/>
      </c>
      <c r="BC37" s="6" t="str">
        <f>IF((L37+F37+R37+X37+AD37+AJ37+AP37+AV37)*14=0,"",(L37+F37+R37+X37+AD37+AJ37+AP37+AV37)*14)</f>
        <v/>
      </c>
      <c r="BD37" s="61" t="s">
        <v>17</v>
      </c>
      <c r="BE37" s="183" t="str">
        <f>IF(D37+F37+L37+J37+P37+R37+V37+X37+AB37+AD37+AH37+AJ37+AN37+AP37+AT37+AV37=0,"",D37+F37+L37+J37+P37+R37+V37+X37+AB37+AD37+AH37+AJ37+AN37+AP37+AT37+AV37)</f>
        <v/>
      </c>
      <c r="BF37" s="263" t="s">
        <v>274</v>
      </c>
      <c r="BG37" s="263"/>
    </row>
    <row r="38" spans="1:59" s="95" customFormat="1" ht="15.75" customHeight="1" thickBot="1" x14ac:dyDescent="0.3">
      <c r="A38" s="96"/>
      <c r="B38" s="53" t="s">
        <v>15</v>
      </c>
      <c r="C38" s="52"/>
      <c r="D38" s="102"/>
      <c r="E38" s="6" t="str">
        <f>IF(D38*14=0,"",D38*14)</f>
        <v/>
      </c>
      <c r="F38" s="102"/>
      <c r="G38" s="6" t="str">
        <f>IF(F38*14=0,"",F38*14)</f>
        <v/>
      </c>
      <c r="H38" s="102"/>
      <c r="I38" s="103"/>
      <c r="J38" s="56"/>
      <c r="K38" s="6" t="str">
        <f>IF(J38*14=0,"",J38*14)</f>
        <v/>
      </c>
      <c r="L38" s="55"/>
      <c r="M38" s="6" t="str">
        <f>IF(L38*14=0,"",L38*14)</f>
        <v/>
      </c>
      <c r="N38" s="55"/>
      <c r="O38" s="59"/>
      <c r="P38" s="55"/>
      <c r="Q38" s="6" t="str">
        <f>IF(P38*14=0,"",P38*14)</f>
        <v/>
      </c>
      <c r="R38" s="55"/>
      <c r="S38" s="6" t="str">
        <f>IF(R38*14=0,"",R38*14)</f>
        <v/>
      </c>
      <c r="T38" s="55"/>
      <c r="U38" s="58"/>
      <c r="V38" s="56"/>
      <c r="W38" s="6" t="str">
        <f>IF(V38*14=0,"",V38*14)</f>
        <v/>
      </c>
      <c r="X38" s="55"/>
      <c r="Y38" s="6" t="str">
        <f>IF(X38*14=0,"",X38*14)</f>
        <v/>
      </c>
      <c r="Z38" s="55"/>
      <c r="AA38" s="59"/>
      <c r="AB38" s="55"/>
      <c r="AC38" s="6" t="str">
        <f>IF(AB38*14=0,"",AB38*14)</f>
        <v/>
      </c>
      <c r="AD38" s="55"/>
      <c r="AE38" s="6" t="str">
        <f>IF(AD38*14=0,"",AD38*14)</f>
        <v/>
      </c>
      <c r="AF38" s="55"/>
      <c r="AG38" s="58"/>
      <c r="AH38" s="56"/>
      <c r="AI38" s="6" t="str">
        <f>IF(AH38*14=0,"",AH38*14)</f>
        <v/>
      </c>
      <c r="AJ38" s="55"/>
      <c r="AK38" s="6" t="str">
        <f>IF(AJ38*14=0,"",AJ38*14)</f>
        <v/>
      </c>
      <c r="AL38" s="55"/>
      <c r="AM38" s="59"/>
      <c r="AN38" s="56"/>
      <c r="AO38" s="6" t="str">
        <f>IF(AN38*14=0,"",AN38*14)</f>
        <v/>
      </c>
      <c r="AP38" s="57"/>
      <c r="AQ38" s="6" t="str">
        <f>IF(AP38*14=0,"",AP38*14)</f>
        <v/>
      </c>
      <c r="AR38" s="57"/>
      <c r="AS38" s="60"/>
      <c r="AT38" s="55"/>
      <c r="AU38" s="6" t="str">
        <f>IF(AT38*14=0,"",AT38*14)</f>
        <v/>
      </c>
      <c r="AV38" s="55"/>
      <c r="AW38" s="6" t="str">
        <f>IF(AV38*14=0,"",AV38*14)</f>
        <v/>
      </c>
      <c r="AX38" s="55"/>
      <c r="AY38" s="55"/>
      <c r="AZ38" s="7" t="str">
        <f>IF(D38+J38+P38+V38+AB38+AH38+AN38+AT38=0,"",D38+J38+P38+V38+AB38+AH38+AN38+AT38)</f>
        <v/>
      </c>
      <c r="BA38" s="16" t="str">
        <f>IF((P38+V38+AB38+AH38+AN38+AT38)*14=0,"",(P38+V38+AB38+AH38+AN38+AT38)*14)</f>
        <v/>
      </c>
      <c r="BB38" s="8" t="str">
        <f>IF(F38+L38+R38+X38+AD38+AJ38+AP38+AV38=0,"",F38+L38+R38+X38+AD38+AJ38+AP38+AV38)</f>
        <v/>
      </c>
      <c r="BC38" s="16" t="str">
        <f>IF((L38+F38+R38+X38+AD38+AJ38+AP38+AV38)*14=0,"",(L38+F38+R38+X38+AD38+AJ38+AP38+AV38)*14)</f>
        <v/>
      </c>
      <c r="BD38" s="61" t="s">
        <v>17</v>
      </c>
      <c r="BE38" s="183" t="str">
        <f>IF(D38+F38+L38+J38+P38+R38+V38+X38+AB38+AD38+AH38+AJ38+AN38+AP38+AT38+AV38=0,"",D38+F38+L38+J38+P38+R38+V38+X38+AB38+AD38+AH38+AJ38+AN38+AP38+AT38+AV38)</f>
        <v/>
      </c>
      <c r="BF38" s="190"/>
      <c r="BG38" s="190"/>
    </row>
    <row r="39" spans="1:59" ht="15.75" customHeight="1" thickBot="1" x14ac:dyDescent="0.35">
      <c r="A39" s="137"/>
      <c r="B39" s="138"/>
      <c r="C39" s="139" t="s">
        <v>18</v>
      </c>
      <c r="D39" s="140">
        <f>SUM(D36:D38)</f>
        <v>0</v>
      </c>
      <c r="E39" s="141" t="str">
        <f>IF(D39*14=0,"",D39*14)</f>
        <v/>
      </c>
      <c r="F39" s="142">
        <f>SUM(F36:F38)</f>
        <v>0</v>
      </c>
      <c r="G39" s="141" t="str">
        <f>IF(F39*14=0,"",F39*14)</f>
        <v/>
      </c>
      <c r="H39" s="143" t="s">
        <v>17</v>
      </c>
      <c r="I39" s="144" t="s">
        <v>17</v>
      </c>
      <c r="J39" s="145">
        <f>SUM(J36:J38)</f>
        <v>0</v>
      </c>
      <c r="K39" s="141" t="str">
        <f>IF(J39*14=0,"",J39*14)</f>
        <v/>
      </c>
      <c r="L39" s="142">
        <f>SUM(L36:L38)</f>
        <v>0</v>
      </c>
      <c r="M39" s="141" t="str">
        <f>IF(L39*14=0,"",L39*14)</f>
        <v/>
      </c>
      <c r="N39" s="143" t="s">
        <v>17</v>
      </c>
      <c r="O39" s="144" t="s">
        <v>17</v>
      </c>
      <c r="P39" s="140">
        <f>SUM(P36:P38)</f>
        <v>0</v>
      </c>
      <c r="Q39" s="141" t="str">
        <f>IF(P39*14=0,"",P39*14)</f>
        <v/>
      </c>
      <c r="R39" s="142">
        <f>SUM(R36:R38)</f>
        <v>0</v>
      </c>
      <c r="S39" s="141" t="str">
        <f>IF(R39*14=0,"",R39*14)</f>
        <v/>
      </c>
      <c r="T39" s="146" t="s">
        <v>17</v>
      </c>
      <c r="U39" s="144" t="s">
        <v>17</v>
      </c>
      <c r="V39" s="145">
        <f>SUM(V36:V38)</f>
        <v>0</v>
      </c>
      <c r="W39" s="141" t="str">
        <f>IF(V39*14=0,"",V39*14)</f>
        <v/>
      </c>
      <c r="X39" s="142">
        <f>SUM(X36:X38)</f>
        <v>0</v>
      </c>
      <c r="Y39" s="141" t="str">
        <f>IF(X39*14=0,"",X39*14)</f>
        <v/>
      </c>
      <c r="Z39" s="143" t="s">
        <v>17</v>
      </c>
      <c r="AA39" s="144" t="s">
        <v>17</v>
      </c>
      <c r="AB39" s="140">
        <f>SUM(AB36:AB38)</f>
        <v>0</v>
      </c>
      <c r="AC39" s="141" t="str">
        <f>IF(AB39*14=0,"",AB39*14)</f>
        <v/>
      </c>
      <c r="AD39" s="142">
        <f>SUM(AD36:AD38)</f>
        <v>0</v>
      </c>
      <c r="AE39" s="141" t="str">
        <f>IF(AD39*14=0,"",AD39*14)</f>
        <v/>
      </c>
      <c r="AF39" s="143" t="s">
        <v>17</v>
      </c>
      <c r="AG39" s="144" t="s">
        <v>17</v>
      </c>
      <c r="AH39" s="145">
        <f>SUM(AH36:AH38)</f>
        <v>0</v>
      </c>
      <c r="AI39" s="141" t="str">
        <f>IF(AH39*14=0,"",AH39*14)</f>
        <v/>
      </c>
      <c r="AJ39" s="142">
        <f>SUM(AJ36:AJ38)</f>
        <v>0</v>
      </c>
      <c r="AK39" s="141" t="str">
        <f>IF(AJ39*14=0,"",AJ39*14)</f>
        <v/>
      </c>
      <c r="AL39" s="143" t="s">
        <v>17</v>
      </c>
      <c r="AM39" s="144" t="s">
        <v>17</v>
      </c>
      <c r="AN39" s="140">
        <f>SUM(AN36:AN38)</f>
        <v>0</v>
      </c>
      <c r="AO39" s="141" t="str">
        <f>IF(AN39*14=0,"",AN39*14)</f>
        <v/>
      </c>
      <c r="AP39" s="142">
        <f>SUM(AP36:AP38)</f>
        <v>0</v>
      </c>
      <c r="AQ39" s="141" t="str">
        <f>IF(AP39*14=0,"",AP39*14)</f>
        <v/>
      </c>
      <c r="AR39" s="146" t="s">
        <v>17</v>
      </c>
      <c r="AS39" s="144" t="s">
        <v>17</v>
      </c>
      <c r="AT39" s="145">
        <f>SUM(AT36:AT38)</f>
        <v>0</v>
      </c>
      <c r="AU39" s="141" t="str">
        <f>IF(AT39*14=0,"",AT39*14)</f>
        <v/>
      </c>
      <c r="AV39" s="142">
        <f>SUM(AV36:AV38)</f>
        <v>0</v>
      </c>
      <c r="AW39" s="141" t="str">
        <f>IF(AV39*14=0,"",AV39*14)</f>
        <v/>
      </c>
      <c r="AX39" s="143" t="s">
        <v>17</v>
      </c>
      <c r="AY39" s="144" t="s">
        <v>17</v>
      </c>
      <c r="AZ39" s="147" t="str">
        <f>IF(D39+J39+P39+V39=0,"",D39+J39+P39+V39)</f>
        <v/>
      </c>
      <c r="BA39" s="211" t="str">
        <f>IF((P39+V39+AB39+AH39+AN39+AT39)*14=0,"",(P39+V39+AB39+AH39+AN39+AT39)*14)</f>
        <v/>
      </c>
      <c r="BB39" s="212" t="str">
        <f>IF(F39+L39+R39+X39=0,"",F39+L39+R39+X39)</f>
        <v/>
      </c>
      <c r="BC39" s="213" t="str">
        <f>IF((L39+F39+R39+X39+AD39+AJ39+AP39+AV39)*14=0,"",(L39+F39+R39+X39+AD39+AJ39+AP39+AV39)*14)</f>
        <v/>
      </c>
      <c r="BD39" s="143" t="s">
        <v>17</v>
      </c>
      <c r="BE39" s="148" t="s">
        <v>40</v>
      </c>
    </row>
    <row r="40" spans="1:59" ht="15.75" customHeight="1" thickBot="1" x14ac:dyDescent="0.35">
      <c r="A40" s="149"/>
      <c r="B40" s="150"/>
      <c r="C40" s="151" t="s">
        <v>42</v>
      </c>
      <c r="D40" s="152">
        <f>D34+D39</f>
        <v>0</v>
      </c>
      <c r="E40" s="153" t="str">
        <f>IF(D40*14=0,"",D40*14)</f>
        <v/>
      </c>
      <c r="F40" s="154">
        <f>F34+F39</f>
        <v>30</v>
      </c>
      <c r="G40" s="153">
        <f>IF(F40*14=0,"",F40*14)</f>
        <v>420</v>
      </c>
      <c r="H40" s="155" t="s">
        <v>17</v>
      </c>
      <c r="I40" s="156" t="s">
        <v>17</v>
      </c>
      <c r="J40" s="157">
        <f>J34+J39</f>
        <v>16</v>
      </c>
      <c r="K40" s="153">
        <f>IF(J40*14=0,"",J40*14)</f>
        <v>224</v>
      </c>
      <c r="L40" s="154">
        <f>L34+L39</f>
        <v>16</v>
      </c>
      <c r="M40" s="153">
        <f>IF(L40*14=0,"",L40*14)</f>
        <v>224</v>
      </c>
      <c r="N40" s="155" t="s">
        <v>17</v>
      </c>
      <c r="O40" s="156" t="s">
        <v>17</v>
      </c>
      <c r="P40" s="152">
        <f>P34+P39</f>
        <v>10</v>
      </c>
      <c r="Q40" s="153">
        <f>IF(P40*14=0,"",P40*14)</f>
        <v>140</v>
      </c>
      <c r="R40" s="154">
        <f>R34+R39</f>
        <v>21</v>
      </c>
      <c r="S40" s="153">
        <f>IF(R40*14=0,"",R40*14)</f>
        <v>294</v>
      </c>
      <c r="T40" s="158" t="s">
        <v>17</v>
      </c>
      <c r="U40" s="156" t="s">
        <v>17</v>
      </c>
      <c r="V40" s="157">
        <f>V34+V39</f>
        <v>12</v>
      </c>
      <c r="W40" s="153">
        <f>IF(V40*14=0,"",V40*14)</f>
        <v>168</v>
      </c>
      <c r="X40" s="154">
        <f>X34+X39</f>
        <v>20</v>
      </c>
      <c r="Y40" s="153">
        <f>IF(X40*14=0,"",X40*14)</f>
        <v>280</v>
      </c>
      <c r="Z40" s="155" t="s">
        <v>17</v>
      </c>
      <c r="AA40" s="156" t="s">
        <v>17</v>
      </c>
      <c r="AB40" s="152">
        <f>AB34+AB39</f>
        <v>16</v>
      </c>
      <c r="AC40" s="153">
        <f>IF(AB40*14=0,"",AB40*14)</f>
        <v>224</v>
      </c>
      <c r="AD40" s="154">
        <f>AD34+AD39</f>
        <v>15</v>
      </c>
      <c r="AE40" s="153">
        <f>IF(AD40*14=0,"",AD40*14)</f>
        <v>210</v>
      </c>
      <c r="AF40" s="155" t="s">
        <v>17</v>
      </c>
      <c r="AG40" s="156" t="s">
        <v>17</v>
      </c>
      <c r="AH40" s="157">
        <f>AH34+AH39</f>
        <v>13</v>
      </c>
      <c r="AI40" s="153">
        <f>IF(AH40*14=0,"",AH40*14)</f>
        <v>182</v>
      </c>
      <c r="AJ40" s="154">
        <f>AJ34+AJ39</f>
        <v>17</v>
      </c>
      <c r="AK40" s="153">
        <f>IF(AJ40*14=0,"",AJ40*14)</f>
        <v>238</v>
      </c>
      <c r="AL40" s="155" t="s">
        <v>17</v>
      </c>
      <c r="AM40" s="156" t="s">
        <v>17</v>
      </c>
      <c r="AN40" s="152">
        <f>AN34+AN39</f>
        <v>12</v>
      </c>
      <c r="AO40" s="153">
        <f>IF(AN40*14=0,"",AN40*14)</f>
        <v>168</v>
      </c>
      <c r="AP40" s="154">
        <f>AP34+AP39</f>
        <v>18</v>
      </c>
      <c r="AQ40" s="153">
        <f>IF(AP40*14=0,"",AP40*14)</f>
        <v>252</v>
      </c>
      <c r="AR40" s="158" t="s">
        <v>17</v>
      </c>
      <c r="AS40" s="156" t="s">
        <v>17</v>
      </c>
      <c r="AT40" s="157">
        <f>AT34+AT39</f>
        <v>6</v>
      </c>
      <c r="AU40" s="153">
        <f>IF(AT40*14=0,"",AT40*14)</f>
        <v>84</v>
      </c>
      <c r="AV40" s="154">
        <f>AV34+AV39</f>
        <v>26</v>
      </c>
      <c r="AW40" s="153">
        <f>IF(AV40*14=0,"",AV40*14)</f>
        <v>364</v>
      </c>
      <c r="AX40" s="155" t="s">
        <v>17</v>
      </c>
      <c r="AY40" s="156" t="s">
        <v>17</v>
      </c>
      <c r="AZ40" s="259">
        <f>IF(D40+J40+P40+V40+AB40+AN40+AT40+AH40=0,"",D40+J40+P40+V40+AB40+AN40+AT40+AH40)</f>
        <v>85</v>
      </c>
      <c r="BA40" s="258">
        <f>IF((J40+D40+P40+V40+AB40+AH40+AN40+AT40)*14=0,"",(J40+D40+P40+V40+AB40+AH40+AN40+AT40)*14)</f>
        <v>1190</v>
      </c>
      <c r="BB40" s="147">
        <f>IF(F40+L40+R40+X40+AD40+AP40+AV40+AJ40=0,"",F40+L40+R40+X40+AD40+AP40+AV40+AJ40)</f>
        <v>163</v>
      </c>
      <c r="BC40" s="258">
        <f>IF((L40+F40+R40+X40+AD40+AJ40+AP40+AV40)*14=0,"",(L40+F40+R40+X40+AD40+AJ40+AP40+AV40)*14)</f>
        <v>2282</v>
      </c>
      <c r="BD40" s="155" t="s">
        <v>17</v>
      </c>
      <c r="BE40" s="159" t="s">
        <v>40</v>
      </c>
    </row>
    <row r="41" spans="1:59" ht="15.75" customHeight="1" thickTop="1" x14ac:dyDescent="0.3">
      <c r="A41" s="160"/>
      <c r="B41" s="210"/>
      <c r="C41" s="161"/>
      <c r="D41" s="457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458"/>
      <c r="Z41" s="458"/>
      <c r="AA41" s="458"/>
      <c r="AB41" s="457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8"/>
      <c r="AO41" s="458"/>
      <c r="AP41" s="458"/>
      <c r="AQ41" s="458"/>
      <c r="AR41" s="458"/>
      <c r="AS41" s="458"/>
      <c r="AT41" s="458"/>
      <c r="AU41" s="458"/>
      <c r="AV41" s="458"/>
      <c r="AW41" s="458"/>
      <c r="AX41" s="458"/>
      <c r="AY41" s="458"/>
      <c r="AZ41" s="459"/>
      <c r="BA41" s="460"/>
      <c r="BB41" s="460"/>
      <c r="BC41" s="460"/>
      <c r="BD41" s="460"/>
      <c r="BE41" s="460"/>
      <c r="BF41" s="189"/>
      <c r="BG41" s="189"/>
    </row>
    <row r="42" spans="1:59" s="112" customFormat="1" ht="9.9499999999999993" customHeight="1" x14ac:dyDescent="0.2">
      <c r="A42" s="463"/>
      <c r="B42" s="464"/>
      <c r="C42" s="464"/>
      <c r="D42" s="464"/>
      <c r="E42" s="464"/>
      <c r="F42" s="464"/>
      <c r="G42" s="464"/>
      <c r="H42" s="464"/>
      <c r="I42" s="464"/>
      <c r="J42" s="464"/>
      <c r="K42" s="464"/>
      <c r="L42" s="464"/>
      <c r="M42" s="464"/>
      <c r="N42" s="464"/>
      <c r="O42" s="464"/>
      <c r="P42" s="464"/>
      <c r="Q42" s="464"/>
      <c r="R42" s="464"/>
      <c r="S42" s="464"/>
      <c r="T42" s="464"/>
      <c r="U42" s="464"/>
      <c r="V42" s="464"/>
      <c r="W42" s="464"/>
      <c r="X42" s="464"/>
      <c r="Y42" s="464"/>
      <c r="Z42" s="464"/>
      <c r="AA42" s="464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9"/>
      <c r="AX42" s="239"/>
      <c r="AY42" s="239"/>
      <c r="AZ42" s="162"/>
      <c r="BA42" s="163"/>
      <c r="BB42" s="163"/>
      <c r="BC42" s="163"/>
      <c r="BD42" s="163"/>
      <c r="BE42" s="164"/>
    </row>
    <row r="43" spans="1:59" s="112" customFormat="1" ht="15.75" customHeight="1" x14ac:dyDescent="0.2">
      <c r="A43" s="465" t="s">
        <v>20</v>
      </c>
      <c r="B43" s="466"/>
      <c r="C43" s="466"/>
      <c r="D43" s="466"/>
      <c r="E43" s="466"/>
      <c r="F43" s="466"/>
      <c r="G43" s="466"/>
      <c r="H43" s="466"/>
      <c r="I43" s="466"/>
      <c r="J43" s="466"/>
      <c r="K43" s="466"/>
      <c r="L43" s="466"/>
      <c r="M43" s="466"/>
      <c r="N43" s="466"/>
      <c r="O43" s="466"/>
      <c r="P43" s="466"/>
      <c r="Q43" s="466"/>
      <c r="R43" s="466"/>
      <c r="S43" s="466"/>
      <c r="T43" s="466"/>
      <c r="U43" s="466"/>
      <c r="V43" s="466"/>
      <c r="W43" s="466"/>
      <c r="X43" s="466"/>
      <c r="Y43" s="466"/>
      <c r="Z43" s="466"/>
      <c r="AA43" s="466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3"/>
      <c r="AM43" s="253"/>
      <c r="AN43" s="253"/>
      <c r="AO43" s="253"/>
      <c r="AP43" s="253"/>
      <c r="AQ43" s="253"/>
      <c r="AR43" s="253"/>
      <c r="AS43" s="253"/>
      <c r="AT43" s="253"/>
      <c r="AU43" s="253"/>
      <c r="AV43" s="253"/>
      <c r="AW43" s="253"/>
      <c r="AX43" s="253"/>
      <c r="AY43" s="253"/>
      <c r="AZ43" s="162"/>
      <c r="BA43" s="163"/>
      <c r="BB43" s="163"/>
      <c r="BC43" s="163"/>
      <c r="BD43" s="163"/>
      <c r="BE43" s="164"/>
    </row>
    <row r="44" spans="1:59" s="112" customFormat="1" ht="15.75" customHeight="1" x14ac:dyDescent="0.3">
      <c r="A44" s="165"/>
      <c r="B44" s="98"/>
      <c r="C44" s="166" t="s">
        <v>21</v>
      </c>
      <c r="D44" s="31"/>
      <c r="E44" s="32"/>
      <c r="F44" s="32"/>
      <c r="G44" s="32"/>
      <c r="H44" s="8"/>
      <c r="I44" s="33" t="str">
        <f>IF(COUNTIF(I12:I41,"A")=0,"",COUNTIF(I12:I41,"A"))</f>
        <v/>
      </c>
      <c r="J44" s="31"/>
      <c r="K44" s="32"/>
      <c r="L44" s="32"/>
      <c r="M44" s="32"/>
      <c r="N44" s="8"/>
      <c r="O44" s="33" t="str">
        <f>IF(COUNTIF(O12:O41,"A")=0,"",COUNTIF(O12:O41,"A"))</f>
        <v/>
      </c>
      <c r="P44" s="31"/>
      <c r="Q44" s="32"/>
      <c r="R44" s="32"/>
      <c r="S44" s="32"/>
      <c r="T44" s="8"/>
      <c r="U44" s="33" t="str">
        <f>IF(COUNTIF(U12:U41,"A")=0,"",COUNTIF(U12:U41,"A"))</f>
        <v/>
      </c>
      <c r="V44" s="31"/>
      <c r="W44" s="32"/>
      <c r="X44" s="32"/>
      <c r="Y44" s="32"/>
      <c r="Z44" s="8"/>
      <c r="AA44" s="33" t="str">
        <f>IF(COUNTIF(AA12:AA41,"A")=0,"",COUNTIF(AA12:AA41,"A"))</f>
        <v/>
      </c>
      <c r="AB44" s="31"/>
      <c r="AC44" s="32"/>
      <c r="AD44" s="32"/>
      <c r="AE44" s="32"/>
      <c r="AF44" s="8"/>
      <c r="AG44" s="33" t="str">
        <f>IF(COUNTIF(AG12:AG41,"A")=0,"",COUNTIF(AG12:AG41,"A"))</f>
        <v/>
      </c>
      <c r="AH44" s="31"/>
      <c r="AI44" s="32"/>
      <c r="AJ44" s="32"/>
      <c r="AK44" s="32"/>
      <c r="AL44" s="8"/>
      <c r="AM44" s="33" t="str">
        <f>IF(COUNTIF(AM12:AM41,"A")=0,"",COUNTIF(AM12:AM41,"A"))</f>
        <v/>
      </c>
      <c r="AN44" s="31"/>
      <c r="AO44" s="32"/>
      <c r="AP44" s="32"/>
      <c r="AQ44" s="32"/>
      <c r="AR44" s="8"/>
      <c r="AS44" s="33" t="str">
        <f>IF(COUNTIF(AS12:AS41,"A")=0,"",COUNTIF(AS12:AS41,"A"))</f>
        <v/>
      </c>
      <c r="AT44" s="31"/>
      <c r="AU44" s="32"/>
      <c r="AV44" s="32"/>
      <c r="AW44" s="32"/>
      <c r="AX44" s="8"/>
      <c r="AY44" s="33" t="str">
        <f>IF(COUNTIF(AY12:AY41,"A")=0,"",COUNTIF(AY12:AY41,"A"))</f>
        <v/>
      </c>
      <c r="AZ44" s="34"/>
      <c r="BA44" s="32"/>
      <c r="BB44" s="32"/>
      <c r="BC44" s="32"/>
      <c r="BD44" s="8"/>
      <c r="BE44" s="85" t="str">
        <f t="shared" ref="BE44:BE56" si="72">IF(SUM(I44:AY44)=0,"",SUM(I44:AY44))</f>
        <v/>
      </c>
    </row>
    <row r="45" spans="1:59" s="112" customFormat="1" ht="15.75" customHeight="1" x14ac:dyDescent="0.3">
      <c r="A45" s="165"/>
      <c r="B45" s="98"/>
      <c r="C45" s="166" t="s">
        <v>22</v>
      </c>
      <c r="D45" s="31"/>
      <c r="E45" s="32"/>
      <c r="F45" s="32"/>
      <c r="G45" s="32"/>
      <c r="H45" s="8"/>
      <c r="I45" s="33" t="str">
        <f>IF(COUNTIF(I12:I41,"B")=0,"",COUNTIF(I12:I41,"B"))</f>
        <v/>
      </c>
      <c r="J45" s="31"/>
      <c r="K45" s="32"/>
      <c r="L45" s="32"/>
      <c r="M45" s="32"/>
      <c r="N45" s="8"/>
      <c r="O45" s="33" t="str">
        <f>IF(COUNTIF(O12:O41,"B")=0,"",COUNTIF(O12:O41,"B"))</f>
        <v/>
      </c>
      <c r="P45" s="31"/>
      <c r="Q45" s="32"/>
      <c r="R45" s="32"/>
      <c r="S45" s="32"/>
      <c r="T45" s="8"/>
      <c r="U45" s="33" t="str">
        <f>IF(COUNTIF(U12:U41,"B")=0,"",COUNTIF(U12:U41,"B"))</f>
        <v/>
      </c>
      <c r="V45" s="31"/>
      <c r="W45" s="32"/>
      <c r="X45" s="32"/>
      <c r="Y45" s="32"/>
      <c r="Z45" s="8"/>
      <c r="AA45" s="33" t="str">
        <f>IF(COUNTIF(AA12:AA41,"B")=0,"",COUNTIF(AA12:AA41,"B"))</f>
        <v/>
      </c>
      <c r="AB45" s="31"/>
      <c r="AC45" s="32"/>
      <c r="AD45" s="32"/>
      <c r="AE45" s="32"/>
      <c r="AF45" s="8"/>
      <c r="AG45" s="33" t="str">
        <f>IF(COUNTIF(AG12:AG41,"B")=0,"",COUNTIF(AG12:AG41,"B"))</f>
        <v/>
      </c>
      <c r="AH45" s="31"/>
      <c r="AI45" s="32"/>
      <c r="AJ45" s="32"/>
      <c r="AK45" s="32"/>
      <c r="AL45" s="8"/>
      <c r="AM45" s="33" t="str">
        <f>IF(COUNTIF(AM12:AM41,"B")=0,"",COUNTIF(AM12:AM41,"B"))</f>
        <v/>
      </c>
      <c r="AN45" s="31"/>
      <c r="AO45" s="32"/>
      <c r="AP45" s="32"/>
      <c r="AQ45" s="32"/>
      <c r="AR45" s="8"/>
      <c r="AS45" s="33" t="str">
        <f>IF(COUNTIF(AS12:AS41,"B")=0,"",COUNTIF(AS12:AS41,"B"))</f>
        <v/>
      </c>
      <c r="AT45" s="31"/>
      <c r="AU45" s="32"/>
      <c r="AV45" s="32"/>
      <c r="AW45" s="32"/>
      <c r="AX45" s="8"/>
      <c r="AY45" s="33" t="str">
        <f>IF(COUNTIF(AY12:AY41,"B")=0,"",COUNTIF(AY12:AY41,"B"))</f>
        <v/>
      </c>
      <c r="AZ45" s="34"/>
      <c r="BA45" s="32"/>
      <c r="BB45" s="32"/>
      <c r="BC45" s="32"/>
      <c r="BD45" s="8"/>
      <c r="BE45" s="85" t="str">
        <f t="shared" si="72"/>
        <v/>
      </c>
    </row>
    <row r="46" spans="1:59" s="112" customFormat="1" ht="15.75" customHeight="1" x14ac:dyDescent="0.3">
      <c r="A46" s="165"/>
      <c r="B46" s="98"/>
      <c r="C46" s="166" t="s">
        <v>57</v>
      </c>
      <c r="D46" s="31"/>
      <c r="E46" s="32"/>
      <c r="F46" s="32"/>
      <c r="G46" s="32"/>
      <c r="H46" s="8"/>
      <c r="I46" s="33" t="str">
        <f>IF(COUNTIF(I12:I41,"ÉÉ")=0,"",COUNTIF(I12:I41,"ÉÉ"))</f>
        <v/>
      </c>
      <c r="J46" s="31"/>
      <c r="K46" s="32"/>
      <c r="L46" s="32"/>
      <c r="M46" s="32"/>
      <c r="N46" s="8"/>
      <c r="O46" s="33" t="str">
        <f>IF(COUNTIF(O12:O41,"ÉÉ")=0,"",COUNTIF(O12:O41,"ÉÉ"))</f>
        <v/>
      </c>
      <c r="P46" s="31"/>
      <c r="Q46" s="32"/>
      <c r="R46" s="32"/>
      <c r="S46" s="32"/>
      <c r="T46" s="8"/>
      <c r="U46" s="33" t="str">
        <f>IF(COUNTIF(U12:U41,"ÉÉ")=0,"",COUNTIF(U12:U41,"ÉÉ"))</f>
        <v/>
      </c>
      <c r="V46" s="31"/>
      <c r="W46" s="32"/>
      <c r="X46" s="32"/>
      <c r="Y46" s="32"/>
      <c r="Z46" s="8"/>
      <c r="AA46" s="33" t="str">
        <f>IF(COUNTIF(AA12:AA41,"ÉÉ")=0,"",COUNTIF(AA12:AA41,"ÉÉ"))</f>
        <v/>
      </c>
      <c r="AB46" s="31"/>
      <c r="AC46" s="32"/>
      <c r="AD46" s="32"/>
      <c r="AE46" s="32"/>
      <c r="AF46" s="8"/>
      <c r="AG46" s="33">
        <f>IF(COUNTIF(AG12:AG41,"ÉÉ")=0,"",COUNTIF(AG12:AG41,"ÉÉ"))</f>
        <v>3</v>
      </c>
      <c r="AH46" s="31"/>
      <c r="AI46" s="32"/>
      <c r="AJ46" s="32"/>
      <c r="AK46" s="32"/>
      <c r="AL46" s="8"/>
      <c r="AM46" s="33">
        <f>IF(COUNTIF(AM12:AM41,"ÉÉ")=0,"",COUNTIF(AM12:AM41,"ÉÉ"))</f>
        <v>3</v>
      </c>
      <c r="AN46" s="31"/>
      <c r="AO46" s="32"/>
      <c r="AP46" s="32"/>
      <c r="AQ46" s="32"/>
      <c r="AR46" s="8"/>
      <c r="AS46" s="33">
        <f>IF(COUNTIF(AS12:AS41,"ÉÉ")=0,"",COUNTIF(AS12:AS41,"ÉÉ"))</f>
        <v>3</v>
      </c>
      <c r="AT46" s="31"/>
      <c r="AU46" s="32"/>
      <c r="AV46" s="32"/>
      <c r="AW46" s="32"/>
      <c r="AX46" s="8"/>
      <c r="AY46" s="33">
        <f>IF(COUNTIF(AY12:AY41,"ÉÉ")=0,"",COUNTIF(AY12:AY41,"ÉÉ"))</f>
        <v>1</v>
      </c>
      <c r="AZ46" s="34"/>
      <c r="BA46" s="32"/>
      <c r="BB46" s="32"/>
      <c r="BC46" s="32"/>
      <c r="BD46" s="8"/>
      <c r="BE46" s="85">
        <f t="shared" si="72"/>
        <v>10</v>
      </c>
    </row>
    <row r="47" spans="1:59" s="112" customFormat="1" ht="15.75" customHeight="1" x14ac:dyDescent="0.3">
      <c r="A47" s="165"/>
      <c r="B47" s="98"/>
      <c r="C47" s="166" t="s">
        <v>58</v>
      </c>
      <c r="D47" s="86"/>
      <c r="E47" s="87"/>
      <c r="F47" s="87"/>
      <c r="G47" s="87"/>
      <c r="H47" s="88"/>
      <c r="I47" s="33" t="str">
        <f>IF(COUNTIF(I12:I41,"ÉÉ(Z)")=0,"",COUNTIF(I12:I41,"ÉÉ(Z)"))</f>
        <v/>
      </c>
      <c r="J47" s="86"/>
      <c r="K47" s="87"/>
      <c r="L47" s="87"/>
      <c r="M47" s="87"/>
      <c r="N47" s="88"/>
      <c r="O47" s="33" t="str">
        <f>IF(COUNTIF(O12:O41,"ÉÉ(Z)")=0,"",COUNTIF(O12:O41,"ÉÉ(Z)"))</f>
        <v/>
      </c>
      <c r="P47" s="86"/>
      <c r="Q47" s="87"/>
      <c r="R47" s="87"/>
      <c r="S47" s="87"/>
      <c r="T47" s="88"/>
      <c r="U47" s="33" t="str">
        <f>IF(COUNTIF(U12:U41,"ÉÉ(Z)")=0,"",COUNTIF(U12:U41,"ÉÉ(Z)"))</f>
        <v/>
      </c>
      <c r="V47" s="86"/>
      <c r="W47" s="87"/>
      <c r="X47" s="87"/>
      <c r="Y47" s="87"/>
      <c r="Z47" s="88"/>
      <c r="AA47" s="33" t="str">
        <f>IF(COUNTIF(AA12:AA41,"ÉÉ(Z)")=0,"",COUNTIF(AA12:AA41,"ÉÉ(Z)"))</f>
        <v/>
      </c>
      <c r="AB47" s="86"/>
      <c r="AC47" s="87"/>
      <c r="AD47" s="87"/>
      <c r="AE47" s="87"/>
      <c r="AF47" s="88"/>
      <c r="AG47" s="33" t="str">
        <f>IF(COUNTIF(AG12:AG41,"ÉÉ(Z)")=0,"",COUNTIF(AG12:AG41,"ÉÉ(Z)"))</f>
        <v/>
      </c>
      <c r="AH47" s="86"/>
      <c r="AI47" s="87"/>
      <c r="AJ47" s="87"/>
      <c r="AK47" s="87"/>
      <c r="AL47" s="88"/>
      <c r="AM47" s="33" t="str">
        <f>IF(COUNTIF(AM12:AM41,"ÉÉ(Z)")=0,"",COUNTIF(AM12:AM41,"ÉÉ(Z)"))</f>
        <v/>
      </c>
      <c r="AN47" s="86"/>
      <c r="AO47" s="87"/>
      <c r="AP47" s="87"/>
      <c r="AQ47" s="87"/>
      <c r="AR47" s="88"/>
      <c r="AS47" s="33" t="str">
        <f>IF(COUNTIF(AS12:AS41,"ÉÉ(Z)")=0,"",COUNTIF(AS12:AS41,"ÉÉ(Z)"))</f>
        <v/>
      </c>
      <c r="AT47" s="86"/>
      <c r="AU47" s="87"/>
      <c r="AV47" s="87"/>
      <c r="AW47" s="87"/>
      <c r="AX47" s="88"/>
      <c r="AY47" s="33">
        <f>IF(COUNTIF(AY12:AY41,"ÉÉ(Z)")=0,"",COUNTIF(AY12:AY41,"ÉÉ(Z)"))</f>
        <v>1</v>
      </c>
      <c r="AZ47" s="89"/>
      <c r="BA47" s="87"/>
      <c r="BB47" s="87"/>
      <c r="BC47" s="87"/>
      <c r="BD47" s="88"/>
      <c r="BE47" s="85">
        <f t="shared" si="72"/>
        <v>1</v>
      </c>
    </row>
    <row r="48" spans="1:59" s="112" customFormat="1" ht="15.75" customHeight="1" x14ac:dyDescent="0.3">
      <c r="A48" s="165"/>
      <c r="B48" s="98"/>
      <c r="C48" s="166" t="s">
        <v>59</v>
      </c>
      <c r="D48" s="31"/>
      <c r="E48" s="32"/>
      <c r="F48" s="32"/>
      <c r="G48" s="32"/>
      <c r="H48" s="8"/>
      <c r="I48" s="33" t="str">
        <f>IF(COUNTIF(I12:I41,"GYJ")=0,"",COUNTIF(I12:I41,"GYJ"))</f>
        <v/>
      </c>
      <c r="J48" s="31"/>
      <c r="K48" s="32"/>
      <c r="L48" s="32"/>
      <c r="M48" s="32"/>
      <c r="N48" s="8"/>
      <c r="O48" s="33" t="str">
        <f>IF(COUNTIF(O12:O41,"GYJ")=0,"",COUNTIF(O12:O41,"GYJ"))</f>
        <v/>
      </c>
      <c r="P48" s="31"/>
      <c r="Q48" s="32"/>
      <c r="R48" s="32"/>
      <c r="S48" s="32"/>
      <c r="T48" s="8"/>
      <c r="U48" s="33" t="str">
        <f>IF(COUNTIF(U12:U41,"GYJ")=0,"",COUNTIF(U12:U41,"GYJ"))</f>
        <v/>
      </c>
      <c r="V48" s="31"/>
      <c r="W48" s="32"/>
      <c r="X48" s="32"/>
      <c r="Y48" s="32"/>
      <c r="Z48" s="8"/>
      <c r="AA48" s="33" t="str">
        <f>IF(COUNTIF(AA12:AA41,"GYJ")=0,"",COUNTIF(AA12:AA41,"GYJ"))</f>
        <v/>
      </c>
      <c r="AB48" s="31"/>
      <c r="AC48" s="32"/>
      <c r="AD48" s="32"/>
      <c r="AE48" s="32"/>
      <c r="AF48" s="8"/>
      <c r="AG48" s="33" t="str">
        <f>IF(COUNTIF(AG12:AG41,"GYJ")=0,"",COUNTIF(AG12:AG41,"GYJ"))</f>
        <v/>
      </c>
      <c r="AH48" s="31"/>
      <c r="AI48" s="32"/>
      <c r="AJ48" s="32"/>
      <c r="AK48" s="32"/>
      <c r="AL48" s="8"/>
      <c r="AM48" s="33" t="str">
        <f>IF(COUNTIF(AM12:AM41,"GYJ")=0,"",COUNTIF(AM12:AM41,"GYJ"))</f>
        <v/>
      </c>
      <c r="AN48" s="31"/>
      <c r="AO48" s="32"/>
      <c r="AP48" s="32"/>
      <c r="AQ48" s="32"/>
      <c r="AR48" s="8"/>
      <c r="AS48" s="33" t="str">
        <f>IF(COUNTIF(AS12:AS41,"GYJ")=0,"",COUNTIF(AS12:AS41,"GYJ"))</f>
        <v/>
      </c>
      <c r="AT48" s="31"/>
      <c r="AU48" s="32"/>
      <c r="AV48" s="32"/>
      <c r="AW48" s="32"/>
      <c r="AX48" s="8"/>
      <c r="AY48" s="33" t="str">
        <f>IF(COUNTIF(AY12:AY41,"GYJ")=0,"",COUNTIF(AY12:AY41,"GYJ"))</f>
        <v/>
      </c>
      <c r="AZ48" s="34"/>
      <c r="BA48" s="32"/>
      <c r="BB48" s="32"/>
      <c r="BC48" s="32"/>
      <c r="BD48" s="8"/>
      <c r="BE48" s="85" t="str">
        <f t="shared" si="72"/>
        <v/>
      </c>
    </row>
    <row r="49" spans="1:57" s="112" customFormat="1" ht="15.75" customHeight="1" x14ac:dyDescent="0.25">
      <c r="A49" s="165"/>
      <c r="B49" s="167"/>
      <c r="C49" s="166" t="s">
        <v>60</v>
      </c>
      <c r="D49" s="31"/>
      <c r="E49" s="32"/>
      <c r="F49" s="32"/>
      <c r="G49" s="32"/>
      <c r="H49" s="8"/>
      <c r="I49" s="33" t="str">
        <f>IF(COUNTIF(I12:I41,"GYJ(Z)")=0,"",COUNTIF(I12:I41,"GYJ(Z)"))</f>
        <v/>
      </c>
      <c r="J49" s="31"/>
      <c r="K49" s="32"/>
      <c r="L49" s="32"/>
      <c r="M49" s="32"/>
      <c r="N49" s="8"/>
      <c r="O49" s="33" t="str">
        <f>IF(COUNTIF(O12:O41,"GYJ(Z)")=0,"",COUNTIF(O12:O41,"GYJ(Z)"))</f>
        <v/>
      </c>
      <c r="P49" s="31"/>
      <c r="Q49" s="32"/>
      <c r="R49" s="32"/>
      <c r="S49" s="32"/>
      <c r="T49" s="8"/>
      <c r="U49" s="33" t="str">
        <f>IF(COUNTIF(U12:U41,"GYJ(Z)")=0,"",COUNTIF(U12:U41,"GYJ(Z)"))</f>
        <v/>
      </c>
      <c r="V49" s="31"/>
      <c r="W49" s="32"/>
      <c r="X49" s="32"/>
      <c r="Y49" s="32"/>
      <c r="Z49" s="8"/>
      <c r="AA49" s="33" t="str">
        <f>IF(COUNTIF(AA12:AA41,"GYJ(Z)")=0,"",COUNTIF(AA12:AA41,"GYJ(Z)"))</f>
        <v/>
      </c>
      <c r="AB49" s="31"/>
      <c r="AC49" s="32"/>
      <c r="AD49" s="32"/>
      <c r="AE49" s="32"/>
      <c r="AF49" s="8"/>
      <c r="AG49" s="33" t="str">
        <f>IF(COUNTIF(AG12:AG41,"GYJ(Z)")=0,"",COUNTIF(AG12:AG41,"GYJ(Z)"))</f>
        <v/>
      </c>
      <c r="AH49" s="31"/>
      <c r="AI49" s="32"/>
      <c r="AJ49" s="32"/>
      <c r="AK49" s="32"/>
      <c r="AL49" s="8"/>
      <c r="AM49" s="33" t="str">
        <f>IF(COUNTIF(AM12:AM41,"GYJ(Z)")=0,"",COUNTIF(AM12:AM41,"GYJ(Z)"))</f>
        <v/>
      </c>
      <c r="AN49" s="31"/>
      <c r="AO49" s="32"/>
      <c r="AP49" s="32"/>
      <c r="AQ49" s="32"/>
      <c r="AR49" s="8"/>
      <c r="AS49" s="33" t="str">
        <f>IF(COUNTIF(AS12:AS41,"GYJ(Z)")=0,"",COUNTIF(AS12:AS41,"GYJ(Z)"))</f>
        <v/>
      </c>
      <c r="AT49" s="31"/>
      <c r="AU49" s="32"/>
      <c r="AV49" s="32"/>
      <c r="AW49" s="32"/>
      <c r="AX49" s="8"/>
      <c r="AY49" s="33" t="str">
        <f>IF(COUNTIF(AY12:AY41,"GYJ(Z)")=0,"",COUNTIF(AY12:AY41,"GYJ(Z)"))</f>
        <v/>
      </c>
      <c r="AZ49" s="34"/>
      <c r="BA49" s="32"/>
      <c r="BB49" s="32"/>
      <c r="BC49" s="32"/>
      <c r="BD49" s="8"/>
      <c r="BE49" s="85" t="str">
        <f t="shared" si="72"/>
        <v/>
      </c>
    </row>
    <row r="50" spans="1:57" s="112" customFormat="1" ht="15.75" customHeight="1" x14ac:dyDescent="0.3">
      <c r="A50" s="165"/>
      <c r="B50" s="98"/>
      <c r="C50" s="30" t="s">
        <v>32</v>
      </c>
      <c r="D50" s="31"/>
      <c r="E50" s="32"/>
      <c r="F50" s="32"/>
      <c r="G50" s="32"/>
      <c r="H50" s="8"/>
      <c r="I50" s="33" t="str">
        <f>IF(COUNTIF(I12:I41,"K")=0,"",COUNTIF(I12:I41,"K"))</f>
        <v/>
      </c>
      <c r="J50" s="31"/>
      <c r="K50" s="32"/>
      <c r="L50" s="32"/>
      <c r="M50" s="32"/>
      <c r="N50" s="8"/>
      <c r="O50" s="33" t="str">
        <f>IF(COUNTIF(O12:O41,"K")=0,"",COUNTIF(O12:O41,"K"))</f>
        <v/>
      </c>
      <c r="P50" s="31"/>
      <c r="Q50" s="32"/>
      <c r="R50" s="32"/>
      <c r="S50" s="32"/>
      <c r="T50" s="8"/>
      <c r="U50" s="33" t="str">
        <f>IF(COUNTIF(U12:U41,"K")=0,"",COUNTIF(U12:U41,"K"))</f>
        <v/>
      </c>
      <c r="V50" s="31"/>
      <c r="W50" s="32"/>
      <c r="X50" s="32"/>
      <c r="Y50" s="32"/>
      <c r="Z50" s="8"/>
      <c r="AA50" s="33" t="str">
        <f>IF(COUNTIF(AA12:AA41,"K")=0,"",COUNTIF(AA12:AA41,"K"))</f>
        <v/>
      </c>
      <c r="AB50" s="31"/>
      <c r="AC50" s="32"/>
      <c r="AD50" s="32"/>
      <c r="AE50" s="32"/>
      <c r="AF50" s="8"/>
      <c r="AG50" s="33">
        <f>IF(COUNTIF(AG12:AG41,"K")=0,"",COUNTIF(AG12:AG41,"K"))</f>
        <v>3</v>
      </c>
      <c r="AH50" s="31"/>
      <c r="AI50" s="32"/>
      <c r="AJ50" s="32"/>
      <c r="AK50" s="32"/>
      <c r="AL50" s="8"/>
      <c r="AM50" s="33">
        <f>IF(COUNTIF(AM12:AM41,"K")=0,"",COUNTIF(AM12:AM41,"K"))</f>
        <v>2</v>
      </c>
      <c r="AN50" s="31"/>
      <c r="AO50" s="32"/>
      <c r="AP50" s="32"/>
      <c r="AQ50" s="32"/>
      <c r="AR50" s="8"/>
      <c r="AS50" s="33">
        <f>IF(COUNTIF(AS12:AS41,"K")=0,"",COUNTIF(AS12:AS41,"K"))</f>
        <v>1</v>
      </c>
      <c r="AT50" s="31"/>
      <c r="AU50" s="32"/>
      <c r="AV50" s="32"/>
      <c r="AW50" s="32"/>
      <c r="AX50" s="8"/>
      <c r="AY50" s="33">
        <f>IF(COUNTIF(AY12:AY41,"K")=0,"",COUNTIF(AY12:AY41,"K"))</f>
        <v>1</v>
      </c>
      <c r="AZ50" s="34"/>
      <c r="BA50" s="32"/>
      <c r="BB50" s="32"/>
      <c r="BC50" s="32"/>
      <c r="BD50" s="8"/>
      <c r="BE50" s="85">
        <f t="shared" si="72"/>
        <v>7</v>
      </c>
    </row>
    <row r="51" spans="1:57" s="112" customFormat="1" ht="15.75" customHeight="1" x14ac:dyDescent="0.3">
      <c r="A51" s="165"/>
      <c r="B51" s="98"/>
      <c r="C51" s="30" t="s">
        <v>33</v>
      </c>
      <c r="D51" s="31"/>
      <c r="E51" s="32"/>
      <c r="F51" s="32"/>
      <c r="G51" s="32"/>
      <c r="H51" s="8"/>
      <c r="I51" s="33" t="str">
        <f>IF(COUNTIF(I12:I41,"K(Z)")=0,"",COUNTIF(I12:I41,"K(Z)"))</f>
        <v/>
      </c>
      <c r="J51" s="31"/>
      <c r="K51" s="32"/>
      <c r="L51" s="32"/>
      <c r="M51" s="32"/>
      <c r="N51" s="8"/>
      <c r="O51" s="33" t="str">
        <f>IF(COUNTIF(O12:O41,"K(Z)")=0,"",COUNTIF(O12:O41,"K(Z)"))</f>
        <v/>
      </c>
      <c r="P51" s="31"/>
      <c r="Q51" s="32"/>
      <c r="R51" s="32"/>
      <c r="S51" s="32"/>
      <c r="T51" s="8"/>
      <c r="U51" s="33" t="str">
        <f>IF(COUNTIF(U12:U41,"K(Z)")=0,"",COUNTIF(U12:U41,"K(Z)"))</f>
        <v/>
      </c>
      <c r="V51" s="31"/>
      <c r="W51" s="32"/>
      <c r="X51" s="32"/>
      <c r="Y51" s="32"/>
      <c r="Z51" s="8"/>
      <c r="AA51" s="33" t="str">
        <f>IF(COUNTIF(AA12:AA41,"K(Z)")=0,"",COUNTIF(AA12:AA41,"K(Z)"))</f>
        <v/>
      </c>
      <c r="AB51" s="31"/>
      <c r="AC51" s="32"/>
      <c r="AD51" s="32"/>
      <c r="AE51" s="32"/>
      <c r="AF51" s="8"/>
      <c r="AG51" s="33" t="str">
        <f>IF(COUNTIF(AG12:AG41,"K(Z)")=0,"",COUNTIF(AG12:AG41,"K(Z)"))</f>
        <v/>
      </c>
      <c r="AH51" s="31"/>
      <c r="AI51" s="32"/>
      <c r="AJ51" s="32"/>
      <c r="AK51" s="32"/>
      <c r="AL51" s="8"/>
      <c r="AM51" s="33" t="str">
        <f>IF(COUNTIF(AM12:AM41,"K(Z)")=0,"",COUNTIF(AM12:AM41,"K(Z)"))</f>
        <v/>
      </c>
      <c r="AN51" s="31"/>
      <c r="AO51" s="32"/>
      <c r="AP51" s="32"/>
      <c r="AQ51" s="32"/>
      <c r="AR51" s="8"/>
      <c r="AS51" s="33">
        <f>IF(COUNTIF(AS12:AS41,"K(Z)")=0,"",COUNTIF(AS12:AS41,"K(Z)"))</f>
        <v>1</v>
      </c>
      <c r="AT51" s="31"/>
      <c r="AU51" s="32"/>
      <c r="AV51" s="32"/>
      <c r="AW51" s="32"/>
      <c r="AX51" s="8"/>
      <c r="AY51" s="33" t="str">
        <f>IF(COUNTIF(AY12:AY41,"K(Z)")=0,"",COUNTIF(AY12:AY41,"K(Z)"))</f>
        <v/>
      </c>
      <c r="AZ51" s="34"/>
      <c r="BA51" s="32"/>
      <c r="BB51" s="32"/>
      <c r="BC51" s="32"/>
      <c r="BD51" s="8"/>
      <c r="BE51" s="85">
        <f t="shared" si="72"/>
        <v>1</v>
      </c>
    </row>
    <row r="52" spans="1:57" s="112" customFormat="1" ht="15.75" customHeight="1" x14ac:dyDescent="0.3">
      <c r="A52" s="165"/>
      <c r="B52" s="98"/>
      <c r="C52" s="166" t="s">
        <v>23</v>
      </c>
      <c r="D52" s="31"/>
      <c r="E52" s="32"/>
      <c r="F52" s="32"/>
      <c r="G52" s="32"/>
      <c r="H52" s="8"/>
      <c r="I52" s="33" t="str">
        <f>IF(COUNTIF(I12:I41,"AV")=0,"",COUNTIF(I12:I41,"AV"))</f>
        <v/>
      </c>
      <c r="J52" s="31"/>
      <c r="K52" s="32"/>
      <c r="L52" s="32"/>
      <c r="M52" s="32"/>
      <c r="N52" s="8"/>
      <c r="O52" s="33" t="str">
        <f>IF(COUNTIF(O12:O41,"AV")=0,"",COUNTIF(O12:O41,"AV"))</f>
        <v/>
      </c>
      <c r="P52" s="31"/>
      <c r="Q52" s="32"/>
      <c r="R52" s="32"/>
      <c r="S52" s="32"/>
      <c r="T52" s="8"/>
      <c r="U52" s="33" t="str">
        <f>IF(COUNTIF(U12:U41,"AV")=0,"",COUNTIF(U12:U41,"AV"))</f>
        <v/>
      </c>
      <c r="V52" s="31"/>
      <c r="W52" s="32"/>
      <c r="X52" s="32"/>
      <c r="Y52" s="32"/>
      <c r="Z52" s="8"/>
      <c r="AA52" s="33" t="str">
        <f>IF(COUNTIF(AA12:AA41,"AV")=0,"",COUNTIF(AA12:AA41,"AV"))</f>
        <v/>
      </c>
      <c r="AB52" s="31"/>
      <c r="AC52" s="32"/>
      <c r="AD52" s="32"/>
      <c r="AE52" s="32"/>
      <c r="AF52" s="8"/>
      <c r="AG52" s="33" t="str">
        <f>IF(COUNTIF(AG12:AG41,"AV")=0,"",COUNTIF(AG12:AG41,"AV"))</f>
        <v/>
      </c>
      <c r="AH52" s="31"/>
      <c r="AI52" s="32"/>
      <c r="AJ52" s="32"/>
      <c r="AK52" s="32"/>
      <c r="AL52" s="8"/>
      <c r="AM52" s="33" t="str">
        <f>IF(COUNTIF(AM12:AM41,"AV")=0,"",COUNTIF(AM12:AM41,"AV"))</f>
        <v/>
      </c>
      <c r="AN52" s="31"/>
      <c r="AO52" s="32"/>
      <c r="AP52" s="32"/>
      <c r="AQ52" s="32"/>
      <c r="AR52" s="8"/>
      <c r="AS52" s="33" t="str">
        <f>IF(COUNTIF(AS12:AS41,"AV")=0,"",COUNTIF(AS12:AS41,"AV"))</f>
        <v/>
      </c>
      <c r="AT52" s="31"/>
      <c r="AU52" s="32"/>
      <c r="AV52" s="32"/>
      <c r="AW52" s="32"/>
      <c r="AX52" s="8"/>
      <c r="AY52" s="33" t="str">
        <f>IF(COUNTIF(AY12:AY41,"AV")=0,"",COUNTIF(AY12:AY41,"AV"))</f>
        <v/>
      </c>
      <c r="AZ52" s="34"/>
      <c r="BA52" s="32"/>
      <c r="BB52" s="32"/>
      <c r="BC52" s="32"/>
      <c r="BD52" s="8"/>
      <c r="BE52" s="85" t="str">
        <f t="shared" si="72"/>
        <v/>
      </c>
    </row>
    <row r="53" spans="1:57" s="112" customFormat="1" ht="15.75" customHeight="1" x14ac:dyDescent="0.3">
      <c r="A53" s="165"/>
      <c r="B53" s="98"/>
      <c r="C53" s="166" t="s">
        <v>61</v>
      </c>
      <c r="D53" s="31"/>
      <c r="E53" s="32"/>
      <c r="F53" s="32"/>
      <c r="G53" s="32"/>
      <c r="H53" s="8"/>
      <c r="I53" s="33" t="str">
        <f>IF(COUNTIF(I12:I41,"KV")=0,"",COUNTIF(I12:I41,"KV"))</f>
        <v/>
      </c>
      <c r="J53" s="31"/>
      <c r="K53" s="32"/>
      <c r="L53" s="32"/>
      <c r="M53" s="32"/>
      <c r="N53" s="8"/>
      <c r="O53" s="33" t="str">
        <f>IF(COUNTIF(O12:O41,"KV")=0,"",COUNTIF(O12:O41,"KV"))</f>
        <v/>
      </c>
      <c r="P53" s="31"/>
      <c r="Q53" s="32"/>
      <c r="R53" s="32"/>
      <c r="S53" s="32"/>
      <c r="T53" s="8"/>
      <c r="U53" s="33" t="str">
        <f>IF(COUNTIF(U12:U41,"KV")=0,"",COUNTIF(U12:U41,"KV"))</f>
        <v/>
      </c>
      <c r="V53" s="31"/>
      <c r="W53" s="32"/>
      <c r="X53" s="32"/>
      <c r="Y53" s="32"/>
      <c r="Z53" s="8"/>
      <c r="AA53" s="33" t="str">
        <f>IF(COUNTIF(AA12:AA41,"KV")=0,"",COUNTIF(AA12:AA41,"KV"))</f>
        <v/>
      </c>
      <c r="AB53" s="31"/>
      <c r="AC53" s="32"/>
      <c r="AD53" s="32"/>
      <c r="AE53" s="32"/>
      <c r="AF53" s="8"/>
      <c r="AG53" s="33" t="str">
        <f>IF(COUNTIF(AG12:AG41,"KV")=0,"",COUNTIF(AG12:AG41,"KV"))</f>
        <v/>
      </c>
      <c r="AH53" s="31"/>
      <c r="AI53" s="32"/>
      <c r="AJ53" s="32"/>
      <c r="AK53" s="32"/>
      <c r="AL53" s="8"/>
      <c r="AM53" s="33" t="str">
        <f>IF(COUNTIF(AM12:AM41,"KV")=0,"",COUNTIF(AM12:AM41,"KV"))</f>
        <v/>
      </c>
      <c r="AN53" s="31"/>
      <c r="AO53" s="32"/>
      <c r="AP53" s="32"/>
      <c r="AQ53" s="32"/>
      <c r="AR53" s="8"/>
      <c r="AS53" s="33" t="str">
        <f>IF(COUNTIF(AS12:AS41,"KV")=0,"",COUNTIF(AS12:AS41,"KV"))</f>
        <v/>
      </c>
      <c r="AT53" s="31"/>
      <c r="AU53" s="32"/>
      <c r="AV53" s="32"/>
      <c r="AW53" s="32"/>
      <c r="AX53" s="8"/>
      <c r="AY53" s="33" t="str">
        <f>IF(COUNTIF(AY12:AY41,"KV")=0,"",COUNTIF(AY12:AY41,"KV"))</f>
        <v/>
      </c>
      <c r="AZ53" s="34"/>
      <c r="BA53" s="32"/>
      <c r="BB53" s="32"/>
      <c r="BC53" s="32"/>
      <c r="BD53" s="8"/>
      <c r="BE53" s="85" t="str">
        <f t="shared" si="72"/>
        <v/>
      </c>
    </row>
    <row r="54" spans="1:57" s="112" customFormat="1" ht="15.75" customHeight="1" x14ac:dyDescent="0.3">
      <c r="A54" s="165"/>
      <c r="B54" s="98"/>
      <c r="C54" s="166" t="s">
        <v>62</v>
      </c>
      <c r="D54" s="39"/>
      <c r="E54" s="40"/>
      <c r="F54" s="40"/>
      <c r="G54" s="40"/>
      <c r="H54" s="17"/>
      <c r="I54" s="33" t="str">
        <f>IF(COUNTIF(I12:I41,"SZG")=0,"",COUNTIF(I12:I41,"SZG"))</f>
        <v/>
      </c>
      <c r="J54" s="39"/>
      <c r="K54" s="40"/>
      <c r="L54" s="40"/>
      <c r="M54" s="40"/>
      <c r="N54" s="17"/>
      <c r="O54" s="33" t="str">
        <f>IF(COUNTIF(O12:O41,"SZG")=0,"",COUNTIF(O12:O41,"SZG"))</f>
        <v/>
      </c>
      <c r="P54" s="39"/>
      <c r="Q54" s="40"/>
      <c r="R54" s="40"/>
      <c r="S54" s="40"/>
      <c r="T54" s="17"/>
      <c r="U54" s="33" t="str">
        <f>IF(COUNTIF(U12:U41,"SZG")=0,"",COUNTIF(U12:U41,"SZG"))</f>
        <v/>
      </c>
      <c r="V54" s="39"/>
      <c r="W54" s="40"/>
      <c r="X54" s="40"/>
      <c r="Y54" s="40"/>
      <c r="Z54" s="17"/>
      <c r="AA54" s="33" t="str">
        <f>IF(COUNTIF(AA12:AA41,"SZG")=0,"",COUNTIF(AA12:AA41,"SZG"))</f>
        <v/>
      </c>
      <c r="AB54" s="39"/>
      <c r="AC54" s="40"/>
      <c r="AD54" s="40"/>
      <c r="AE54" s="40"/>
      <c r="AF54" s="17"/>
      <c r="AG54" s="33" t="str">
        <f>IF(COUNTIF(AG12:AG41,"SZG")=0,"",COUNTIF(AG12:AG41,"SZG"))</f>
        <v/>
      </c>
      <c r="AH54" s="39"/>
      <c r="AI54" s="40"/>
      <c r="AJ54" s="40"/>
      <c r="AK54" s="40"/>
      <c r="AL54" s="17"/>
      <c r="AM54" s="33" t="str">
        <f>IF(COUNTIF(AM12:AM41,"SZG")=0,"",COUNTIF(AM12:AM41,"SZG"))</f>
        <v/>
      </c>
      <c r="AN54" s="39"/>
      <c r="AO54" s="40"/>
      <c r="AP54" s="40"/>
      <c r="AQ54" s="40"/>
      <c r="AR54" s="17"/>
      <c r="AS54" s="33" t="str">
        <f>IF(COUNTIF(AS12:AS41,"SZG")=0,"",COUNTIF(AS12:AS41,"SZG"))</f>
        <v/>
      </c>
      <c r="AT54" s="39"/>
      <c r="AU54" s="40"/>
      <c r="AV54" s="40"/>
      <c r="AW54" s="40"/>
      <c r="AX54" s="17"/>
      <c r="AY54" s="33" t="str">
        <f>IF(COUNTIF(AY12:AY41,"SZG")=0,"",COUNTIF(AY12:AY41,"SZG"))</f>
        <v/>
      </c>
      <c r="AZ54" s="34"/>
      <c r="BA54" s="32"/>
      <c r="BB54" s="32"/>
      <c r="BC54" s="32"/>
      <c r="BD54" s="8"/>
      <c r="BE54" s="85" t="str">
        <f t="shared" si="72"/>
        <v/>
      </c>
    </row>
    <row r="55" spans="1:57" s="112" customFormat="1" ht="15.75" customHeight="1" x14ac:dyDescent="0.3">
      <c r="A55" s="165"/>
      <c r="B55" s="98"/>
      <c r="C55" s="166" t="s">
        <v>63</v>
      </c>
      <c r="D55" s="39"/>
      <c r="E55" s="40"/>
      <c r="F55" s="40"/>
      <c r="G55" s="40"/>
      <c r="H55" s="17"/>
      <c r="I55" s="33" t="str">
        <f>IF(COUNTIF(I12:I41,"ZV")=0,"",COUNTIF(I12:I41,"ZV"))</f>
        <v/>
      </c>
      <c r="J55" s="39"/>
      <c r="K55" s="40"/>
      <c r="L55" s="40"/>
      <c r="M55" s="40"/>
      <c r="N55" s="17"/>
      <c r="O55" s="33" t="str">
        <f>IF(COUNTIF(O12:O41,"ZV")=0,"",COUNTIF(O12:O41,"ZV"))</f>
        <v/>
      </c>
      <c r="P55" s="39"/>
      <c r="Q55" s="40"/>
      <c r="R55" s="40"/>
      <c r="S55" s="40"/>
      <c r="T55" s="17"/>
      <c r="U55" s="33" t="str">
        <f>IF(COUNTIF(U12:U41,"ZV")=0,"",COUNTIF(U12:U41,"ZV"))</f>
        <v/>
      </c>
      <c r="V55" s="39"/>
      <c r="W55" s="40"/>
      <c r="X55" s="40"/>
      <c r="Y55" s="40"/>
      <c r="Z55" s="17"/>
      <c r="AA55" s="33" t="str">
        <f>IF(COUNTIF(AA12:AA41,"ZV")=0,"",COUNTIF(AA12:AA41,"ZV"))</f>
        <v/>
      </c>
      <c r="AB55" s="39"/>
      <c r="AC55" s="40"/>
      <c r="AD55" s="40"/>
      <c r="AE55" s="40"/>
      <c r="AF55" s="17"/>
      <c r="AG55" s="33" t="str">
        <f>IF(COUNTIF(AG12:AG41,"ZV")=0,"",COUNTIF(AG12:AG41,"ZV"))</f>
        <v/>
      </c>
      <c r="AH55" s="39"/>
      <c r="AI55" s="40"/>
      <c r="AJ55" s="40"/>
      <c r="AK55" s="40"/>
      <c r="AL55" s="17"/>
      <c r="AM55" s="33" t="str">
        <f>IF(COUNTIF(AM12:AM41,"ZV")=0,"",COUNTIF(AM12:AM41,"ZV"))</f>
        <v/>
      </c>
      <c r="AN55" s="39"/>
      <c r="AO55" s="40"/>
      <c r="AP55" s="40"/>
      <c r="AQ55" s="40"/>
      <c r="AR55" s="17"/>
      <c r="AS55" s="33" t="str">
        <f>IF(COUNTIF(AS12:AS41,"ZV")=0,"",COUNTIF(AS12:AS41,"ZV"))</f>
        <v/>
      </c>
      <c r="AT55" s="39"/>
      <c r="AU55" s="40"/>
      <c r="AV55" s="40"/>
      <c r="AW55" s="40"/>
      <c r="AX55" s="17"/>
      <c r="AY55" s="33" t="str">
        <f>IF(COUNTIF(AY12:AY41,"ZV")=0,"",COUNTIF(AY12:AY41,"ZV"))</f>
        <v/>
      </c>
      <c r="AZ55" s="34"/>
      <c r="BA55" s="32"/>
      <c r="BB55" s="32"/>
      <c r="BC55" s="32"/>
      <c r="BD55" s="8"/>
      <c r="BE55" s="85" t="str">
        <f t="shared" si="72"/>
        <v/>
      </c>
    </row>
    <row r="56" spans="1:57" s="112" customFormat="1" ht="15.75" customHeight="1" thickBot="1" x14ac:dyDescent="0.35">
      <c r="A56" s="41"/>
      <c r="B56" s="27"/>
      <c r="C56" s="28" t="s">
        <v>24</v>
      </c>
      <c r="D56" s="42"/>
      <c r="E56" s="43"/>
      <c r="F56" s="43"/>
      <c r="G56" s="43"/>
      <c r="H56" s="44"/>
      <c r="I56" s="45" t="str">
        <f>IF(SUM(I44:I55)=0,"",SUM(I44:I55))</f>
        <v/>
      </c>
      <c r="J56" s="42"/>
      <c r="K56" s="43"/>
      <c r="L56" s="43"/>
      <c r="M56" s="43"/>
      <c r="N56" s="44"/>
      <c r="O56" s="45" t="str">
        <f>IF(SUM(O44:O55)=0,"",SUM(O44:O55))</f>
        <v/>
      </c>
      <c r="P56" s="42"/>
      <c r="Q56" s="43"/>
      <c r="R56" s="43"/>
      <c r="S56" s="43"/>
      <c r="T56" s="44"/>
      <c r="U56" s="45" t="str">
        <f>IF(SUM(U44:U55)=0,"",SUM(U44:U55))</f>
        <v/>
      </c>
      <c r="V56" s="42"/>
      <c r="W56" s="43"/>
      <c r="X56" s="43"/>
      <c r="Y56" s="43"/>
      <c r="Z56" s="44"/>
      <c r="AA56" s="45" t="str">
        <f>IF(SUM(AA44:AA55)=0,"",SUM(AA44:AA55))</f>
        <v/>
      </c>
      <c r="AB56" s="42"/>
      <c r="AC56" s="43"/>
      <c r="AD56" s="43"/>
      <c r="AE56" s="43"/>
      <c r="AF56" s="44"/>
      <c r="AG56" s="45">
        <f>IF(SUM(AG44:AG55)=0,"",SUM(AG44:AG55))</f>
        <v>6</v>
      </c>
      <c r="AH56" s="42"/>
      <c r="AI56" s="43"/>
      <c r="AJ56" s="43"/>
      <c r="AK56" s="43"/>
      <c r="AL56" s="44"/>
      <c r="AM56" s="45">
        <f>IF(SUM(AM44:AM55)=0,"",SUM(AM44:AM55))</f>
        <v>5</v>
      </c>
      <c r="AN56" s="42"/>
      <c r="AO56" s="43"/>
      <c r="AP56" s="43"/>
      <c r="AQ56" s="43"/>
      <c r="AR56" s="44"/>
      <c r="AS56" s="45">
        <f>IF(SUM(AS44:AS55)=0,"",SUM(AS44:AS55))</f>
        <v>5</v>
      </c>
      <c r="AT56" s="42"/>
      <c r="AU56" s="43"/>
      <c r="AV56" s="43"/>
      <c r="AW56" s="43"/>
      <c r="AX56" s="44"/>
      <c r="AY56" s="45">
        <f>IF(SUM(AY44:AY55)=0,"",SUM(AY44:AY55))</f>
        <v>3</v>
      </c>
      <c r="AZ56" s="46"/>
      <c r="BA56" s="43"/>
      <c r="BB56" s="43"/>
      <c r="BC56" s="43"/>
      <c r="BD56" s="44"/>
      <c r="BE56" s="85">
        <f t="shared" si="72"/>
        <v>19</v>
      </c>
    </row>
    <row r="57" spans="1:57" s="112" customFormat="1" ht="15.75" customHeight="1" thickTop="1" x14ac:dyDescent="0.25">
      <c r="A57" s="168"/>
      <c r="B57" s="169"/>
      <c r="C57" s="169"/>
    </row>
    <row r="58" spans="1:57" s="112" customFormat="1" ht="15.75" customHeight="1" x14ac:dyDescent="0.25">
      <c r="A58" s="168"/>
      <c r="B58" s="169"/>
      <c r="C58" s="169"/>
    </row>
    <row r="59" spans="1:57" s="112" customFormat="1" ht="15.75" customHeight="1" x14ac:dyDescent="0.25">
      <c r="A59" s="168"/>
      <c r="B59" s="169"/>
      <c r="C59" s="219"/>
      <c r="AB59" s="229"/>
      <c r="AC59" s="229"/>
      <c r="AD59" s="229"/>
      <c r="AE59" s="229"/>
      <c r="AF59" s="229"/>
      <c r="AG59" s="229"/>
      <c r="AH59" s="229"/>
      <c r="AI59" s="229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29"/>
      <c r="AU59" s="229"/>
      <c r="AV59" s="229"/>
      <c r="AW59" s="229"/>
      <c r="AX59" s="230"/>
      <c r="AY59" s="230"/>
      <c r="AZ59" s="230"/>
    </row>
    <row r="60" spans="1:57" s="112" customFormat="1" ht="15.75" customHeight="1" x14ac:dyDescent="0.25">
      <c r="A60" s="168"/>
      <c r="B60" s="169"/>
      <c r="C60" s="215"/>
      <c r="D60" s="169"/>
      <c r="AB60" s="231"/>
      <c r="AC60" s="231"/>
      <c r="AD60" s="231"/>
      <c r="AE60" s="231"/>
      <c r="AF60" s="231"/>
      <c r="AG60" s="231"/>
      <c r="AH60" s="229"/>
      <c r="AI60" s="229"/>
      <c r="AJ60" s="229"/>
      <c r="AK60" s="229"/>
      <c r="AL60" s="229"/>
      <c r="AM60" s="229"/>
      <c r="AN60" s="229"/>
      <c r="AO60" s="229"/>
      <c r="AP60" s="229"/>
      <c r="AQ60" s="229"/>
      <c r="AR60" s="229"/>
      <c r="AS60" s="229"/>
      <c r="AT60" s="229"/>
      <c r="AU60" s="229"/>
      <c r="AV60" s="229"/>
      <c r="AW60" s="229"/>
      <c r="AX60" s="230"/>
      <c r="AY60" s="230"/>
      <c r="AZ60" s="230"/>
    </row>
    <row r="61" spans="1:57" s="112" customFormat="1" ht="15.75" customHeight="1" x14ac:dyDescent="0.25">
      <c r="A61" s="168"/>
      <c r="B61" s="169"/>
      <c r="C61" s="220"/>
      <c r="D61" s="219"/>
      <c r="AB61" s="231"/>
      <c r="AC61" s="231"/>
      <c r="AD61" s="231"/>
      <c r="AE61" s="231"/>
      <c r="AF61" s="231"/>
      <c r="AG61" s="231"/>
      <c r="AH61" s="229"/>
      <c r="AI61" s="229"/>
      <c r="AJ61" s="229"/>
      <c r="AK61" s="229"/>
      <c r="AL61" s="229"/>
      <c r="AM61" s="229"/>
      <c r="AN61" s="229"/>
      <c r="AO61" s="229"/>
      <c r="AP61" s="229"/>
      <c r="AQ61" s="229"/>
      <c r="AR61" s="229"/>
      <c r="AS61" s="229"/>
      <c r="AT61" s="229"/>
      <c r="AU61" s="229"/>
      <c r="AV61" s="229"/>
      <c r="AW61" s="229"/>
      <c r="AX61" s="230"/>
      <c r="AY61" s="230"/>
      <c r="AZ61" s="230"/>
    </row>
    <row r="62" spans="1:57" s="112" customFormat="1" ht="15.75" customHeight="1" x14ac:dyDescent="0.25">
      <c r="A62" s="168"/>
      <c r="B62" s="169"/>
      <c r="C62" s="221"/>
      <c r="D62" s="215"/>
      <c r="AB62" s="229"/>
      <c r="AC62" s="229"/>
      <c r="AD62" s="229"/>
      <c r="AE62" s="229"/>
      <c r="AF62" s="229"/>
      <c r="AG62" s="229"/>
      <c r="AH62" s="229"/>
      <c r="AI62" s="229"/>
      <c r="AJ62" s="229"/>
      <c r="AK62" s="229"/>
      <c r="AL62" s="229"/>
      <c r="AM62" s="229"/>
      <c r="AN62" s="229"/>
      <c r="AO62" s="229"/>
      <c r="AP62" s="229"/>
      <c r="AQ62" s="229"/>
      <c r="AR62" s="229"/>
      <c r="AS62" s="229"/>
      <c r="AT62" s="229"/>
      <c r="AU62" s="229"/>
      <c r="AV62" s="229"/>
      <c r="AW62" s="229"/>
      <c r="AX62" s="230"/>
      <c r="AY62" s="230"/>
      <c r="AZ62" s="230"/>
    </row>
    <row r="63" spans="1:57" s="112" customFormat="1" ht="15.75" customHeight="1" x14ac:dyDescent="0.25">
      <c r="A63" s="168"/>
      <c r="B63" s="169"/>
      <c r="C63" s="220"/>
      <c r="D63" s="220"/>
      <c r="AB63" s="229"/>
      <c r="AC63" s="229"/>
      <c r="AD63" s="229"/>
      <c r="AE63" s="229"/>
      <c r="AF63" s="229"/>
      <c r="AG63" s="229"/>
      <c r="AH63" s="231"/>
      <c r="AI63" s="231"/>
      <c r="AJ63" s="231"/>
      <c r="AK63" s="231"/>
      <c r="AL63" s="231"/>
      <c r="AM63" s="231"/>
      <c r="AN63" s="229"/>
      <c r="AO63" s="229"/>
      <c r="AP63" s="229"/>
      <c r="AQ63" s="229"/>
      <c r="AR63" s="229"/>
      <c r="AS63" s="229"/>
      <c r="AT63" s="229"/>
      <c r="AU63" s="229"/>
      <c r="AV63" s="229"/>
      <c r="AW63" s="229"/>
      <c r="AX63" s="230"/>
      <c r="AY63" s="230"/>
      <c r="AZ63" s="230"/>
    </row>
    <row r="64" spans="1:57" s="112" customFormat="1" ht="15.75" customHeight="1" x14ac:dyDescent="0.25">
      <c r="A64" s="168"/>
      <c r="B64" s="169"/>
      <c r="C64" s="220"/>
      <c r="D64" s="221"/>
      <c r="AB64" s="229"/>
      <c r="AC64" s="229"/>
      <c r="AD64" s="229"/>
      <c r="AE64" s="229"/>
      <c r="AF64" s="229"/>
      <c r="AG64" s="229"/>
      <c r="AH64" s="231"/>
      <c r="AI64" s="231"/>
      <c r="AJ64" s="231"/>
      <c r="AK64" s="231"/>
      <c r="AL64" s="231"/>
      <c r="AM64" s="231"/>
      <c r="AN64" s="229"/>
      <c r="AO64" s="229"/>
      <c r="AP64" s="229"/>
      <c r="AQ64" s="229"/>
      <c r="AR64" s="229"/>
      <c r="AS64" s="229"/>
      <c r="AT64" s="229"/>
      <c r="AU64" s="229"/>
      <c r="AV64" s="229"/>
      <c r="AW64" s="229"/>
      <c r="AX64" s="230"/>
      <c r="AY64" s="230"/>
      <c r="AZ64" s="230"/>
    </row>
    <row r="65" spans="1:56" s="112" customFormat="1" ht="15.75" customHeight="1" x14ac:dyDescent="0.25">
      <c r="A65" s="168"/>
      <c r="B65" s="169"/>
      <c r="C65" s="221"/>
      <c r="D65" s="220"/>
      <c r="AB65" s="229"/>
      <c r="AC65" s="229"/>
      <c r="AD65" s="229"/>
      <c r="AE65" s="229"/>
      <c r="AF65" s="229"/>
      <c r="AG65" s="229"/>
      <c r="AH65" s="229"/>
      <c r="AI65" s="229"/>
      <c r="AJ65" s="229"/>
      <c r="AK65" s="229"/>
      <c r="AL65" s="229"/>
      <c r="AM65" s="229"/>
      <c r="AN65" s="229"/>
      <c r="AO65" s="229"/>
      <c r="AP65" s="229"/>
      <c r="AQ65" s="229"/>
      <c r="AR65" s="229"/>
      <c r="AS65" s="229"/>
      <c r="AT65" s="229"/>
      <c r="AU65" s="229"/>
      <c r="AV65" s="229"/>
      <c r="AW65" s="229"/>
      <c r="AX65" s="230"/>
      <c r="AY65" s="230"/>
      <c r="AZ65" s="230"/>
    </row>
    <row r="66" spans="1:56" s="112" customFormat="1" ht="15.75" customHeight="1" x14ac:dyDescent="0.25">
      <c r="A66" s="168"/>
      <c r="B66" s="224"/>
      <c r="C66" s="222"/>
      <c r="D66" s="220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25"/>
      <c r="AB66" s="229"/>
      <c r="AC66" s="229"/>
      <c r="AD66" s="229"/>
      <c r="AE66" s="229"/>
      <c r="AF66" s="229"/>
      <c r="AG66" s="229"/>
      <c r="AH66" s="231"/>
      <c r="AI66" s="231"/>
      <c r="AJ66" s="231"/>
      <c r="AK66" s="231"/>
      <c r="AL66" s="231"/>
      <c r="AM66" s="231"/>
      <c r="AN66" s="229"/>
      <c r="AO66" s="229"/>
      <c r="AP66" s="229"/>
      <c r="AQ66" s="229"/>
      <c r="AR66" s="229"/>
      <c r="AS66" s="229"/>
      <c r="AT66" s="229"/>
      <c r="AU66" s="229"/>
      <c r="AV66" s="229"/>
      <c r="AW66" s="229"/>
      <c r="AX66" s="229"/>
      <c r="AY66" s="229"/>
      <c r="AZ66" s="229"/>
      <c r="BA66" s="225"/>
      <c r="BB66" s="225"/>
      <c r="BC66" s="225"/>
      <c r="BD66" s="225"/>
    </row>
    <row r="67" spans="1:56" s="112" customFormat="1" ht="15.75" customHeight="1" x14ac:dyDescent="0.25">
      <c r="A67" s="168"/>
      <c r="B67" s="224"/>
      <c r="C67" s="220"/>
      <c r="D67" s="221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9"/>
      <c r="AC67" s="229"/>
      <c r="AD67" s="229"/>
      <c r="AE67" s="229"/>
      <c r="AF67" s="229"/>
      <c r="AG67" s="229"/>
      <c r="AH67" s="231"/>
      <c r="AI67" s="231"/>
      <c r="AJ67" s="231"/>
      <c r="AK67" s="231"/>
      <c r="AL67" s="231"/>
      <c r="AM67" s="231"/>
      <c r="AN67" s="229"/>
      <c r="AO67" s="229"/>
      <c r="AP67" s="229"/>
      <c r="AQ67" s="229"/>
      <c r="AR67" s="229"/>
      <c r="AS67" s="229"/>
      <c r="AT67" s="229"/>
      <c r="AU67" s="229"/>
      <c r="AV67" s="229"/>
      <c r="AW67" s="229"/>
      <c r="AX67" s="229"/>
      <c r="AY67" s="229"/>
      <c r="AZ67" s="229"/>
      <c r="BA67" s="225"/>
      <c r="BB67" s="225"/>
      <c r="BC67" s="225"/>
      <c r="BD67" s="225"/>
    </row>
    <row r="68" spans="1:56" s="112" customFormat="1" ht="15.75" customHeight="1" x14ac:dyDescent="0.25">
      <c r="A68" s="168"/>
      <c r="B68" s="224"/>
      <c r="C68" s="227"/>
      <c r="D68" s="222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229"/>
      <c r="AC68" s="229"/>
      <c r="AD68" s="229"/>
      <c r="AE68" s="229"/>
      <c r="AF68" s="229"/>
      <c r="AG68" s="229"/>
      <c r="AH68" s="229"/>
      <c r="AI68" s="229"/>
      <c r="AJ68" s="229"/>
      <c r="AK68" s="229"/>
      <c r="AL68" s="229"/>
      <c r="AM68" s="229"/>
      <c r="AN68" s="229"/>
      <c r="AO68" s="229"/>
      <c r="AP68" s="229"/>
      <c r="AQ68" s="229"/>
      <c r="AR68" s="229"/>
      <c r="AS68" s="229"/>
      <c r="AT68" s="229"/>
      <c r="AU68" s="229"/>
      <c r="AV68" s="229"/>
      <c r="AW68" s="229"/>
      <c r="AX68" s="229"/>
      <c r="AY68" s="229"/>
      <c r="AZ68" s="229"/>
      <c r="BA68" s="225"/>
      <c r="BB68" s="225"/>
      <c r="BC68" s="225"/>
      <c r="BD68" s="225"/>
    </row>
    <row r="69" spans="1:56" s="112" customFormat="1" ht="15.75" customHeight="1" x14ac:dyDescent="0.25">
      <c r="A69" s="168"/>
      <c r="B69" s="224"/>
      <c r="C69" s="226"/>
      <c r="D69" s="220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9"/>
      <c r="AC69" s="229"/>
      <c r="AD69" s="229"/>
      <c r="AE69" s="229"/>
      <c r="AF69" s="229"/>
      <c r="AG69" s="229"/>
      <c r="AH69" s="229"/>
      <c r="AI69" s="229"/>
      <c r="AJ69" s="229"/>
      <c r="AK69" s="229"/>
      <c r="AL69" s="229"/>
      <c r="AM69" s="229"/>
      <c r="AN69" s="231"/>
      <c r="AO69" s="231"/>
      <c r="AP69" s="231"/>
      <c r="AQ69" s="231"/>
      <c r="AR69" s="231"/>
      <c r="AS69" s="231"/>
      <c r="AT69" s="229"/>
      <c r="AU69" s="229"/>
      <c r="AV69" s="229"/>
      <c r="AW69" s="229"/>
      <c r="AX69" s="229"/>
      <c r="AY69" s="229"/>
      <c r="AZ69" s="229"/>
      <c r="BA69" s="225"/>
      <c r="BB69" s="225"/>
      <c r="BC69" s="225"/>
      <c r="BD69" s="225"/>
    </row>
    <row r="70" spans="1:56" s="112" customFormat="1" ht="15.75" customHeight="1" x14ac:dyDescent="0.25">
      <c r="A70" s="168"/>
      <c r="B70" s="224"/>
      <c r="C70" s="226"/>
      <c r="D70" s="224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9"/>
      <c r="AC70" s="229"/>
      <c r="AD70" s="229"/>
      <c r="AE70" s="229"/>
      <c r="AF70" s="229"/>
      <c r="AG70" s="229"/>
      <c r="AH70" s="229"/>
      <c r="AI70" s="229"/>
      <c r="AJ70" s="229"/>
      <c r="AK70" s="229"/>
      <c r="AL70" s="229"/>
      <c r="AM70" s="229"/>
      <c r="AN70" s="231"/>
      <c r="AO70" s="231"/>
      <c r="AP70" s="231"/>
      <c r="AQ70" s="231"/>
      <c r="AR70" s="231"/>
      <c r="AS70" s="231"/>
      <c r="AT70" s="229"/>
      <c r="AU70" s="229"/>
      <c r="AV70" s="229"/>
      <c r="AW70" s="229"/>
      <c r="AX70" s="229"/>
      <c r="AY70" s="229"/>
      <c r="AZ70" s="229"/>
      <c r="BA70" s="225"/>
      <c r="BB70" s="225"/>
      <c r="BC70" s="225"/>
      <c r="BD70" s="225"/>
    </row>
    <row r="71" spans="1:56" s="112" customFormat="1" ht="15.75" customHeight="1" x14ac:dyDescent="0.25">
      <c r="A71" s="168"/>
      <c r="B71" s="224"/>
      <c r="C71" s="227"/>
      <c r="D71" s="224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9"/>
      <c r="AC71" s="229"/>
      <c r="AD71" s="229"/>
      <c r="AE71" s="229"/>
      <c r="AF71" s="229"/>
      <c r="AG71" s="229"/>
      <c r="AH71" s="229"/>
      <c r="AI71" s="229"/>
      <c r="AJ71" s="229"/>
      <c r="AK71" s="229"/>
      <c r="AL71" s="229"/>
      <c r="AM71" s="229"/>
      <c r="AN71" s="231"/>
      <c r="AO71" s="231"/>
      <c r="AP71" s="231"/>
      <c r="AQ71" s="231"/>
      <c r="AR71" s="231"/>
      <c r="AS71" s="231"/>
      <c r="AT71" s="229"/>
      <c r="AU71" s="229"/>
      <c r="AV71" s="229"/>
      <c r="AW71" s="229"/>
      <c r="AX71" s="229"/>
      <c r="AY71" s="229"/>
      <c r="AZ71" s="229"/>
      <c r="BA71" s="225"/>
      <c r="BB71" s="225"/>
      <c r="BC71" s="225"/>
      <c r="BD71" s="225"/>
    </row>
    <row r="72" spans="1:56" s="112" customFormat="1" ht="15.75" customHeight="1" x14ac:dyDescent="0.25">
      <c r="A72" s="168"/>
      <c r="B72" s="224"/>
      <c r="C72" s="226"/>
      <c r="D72" s="224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9"/>
      <c r="AC72" s="229"/>
      <c r="AD72" s="229"/>
      <c r="AE72" s="229"/>
      <c r="AF72" s="229"/>
      <c r="AG72" s="229"/>
      <c r="AH72" s="229"/>
      <c r="AI72" s="229"/>
      <c r="AJ72" s="229"/>
      <c r="AK72" s="229"/>
      <c r="AL72" s="229"/>
      <c r="AM72" s="229"/>
      <c r="AN72" s="231"/>
      <c r="AO72" s="231"/>
      <c r="AP72" s="231"/>
      <c r="AQ72" s="231"/>
      <c r="AR72" s="231"/>
      <c r="AS72" s="231"/>
      <c r="AT72" s="229"/>
      <c r="AU72" s="229"/>
      <c r="AV72" s="229"/>
      <c r="AW72" s="229"/>
      <c r="AX72" s="229"/>
      <c r="AY72" s="229"/>
      <c r="AZ72" s="229"/>
      <c r="BA72" s="225"/>
      <c r="BB72" s="225"/>
      <c r="BC72" s="225"/>
      <c r="BD72" s="225"/>
    </row>
    <row r="73" spans="1:56" s="112" customFormat="1" ht="15.75" customHeight="1" x14ac:dyDescent="0.25">
      <c r="A73" s="168"/>
      <c r="B73" s="224"/>
      <c r="C73" s="226"/>
      <c r="D73" s="224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229"/>
      <c r="AC73" s="229"/>
      <c r="AD73" s="229"/>
      <c r="AE73" s="229"/>
      <c r="AF73" s="229"/>
      <c r="AG73" s="229"/>
      <c r="AH73" s="229"/>
      <c r="AI73" s="229"/>
      <c r="AJ73" s="229"/>
      <c r="AK73" s="229"/>
      <c r="AL73" s="229"/>
      <c r="AM73" s="229"/>
      <c r="AN73" s="231"/>
      <c r="AO73" s="231"/>
      <c r="AP73" s="231"/>
      <c r="AQ73" s="231"/>
      <c r="AR73" s="231"/>
      <c r="AS73" s="231"/>
      <c r="AT73" s="229"/>
      <c r="AU73" s="229"/>
      <c r="AV73" s="229"/>
      <c r="AW73" s="229"/>
      <c r="AX73" s="229"/>
      <c r="AY73" s="229"/>
      <c r="AZ73" s="229"/>
      <c r="BA73" s="225"/>
      <c r="BB73" s="225"/>
      <c r="BC73" s="225"/>
      <c r="BD73" s="225"/>
    </row>
    <row r="74" spans="1:56" s="112" customFormat="1" ht="15.75" customHeight="1" x14ac:dyDescent="0.25">
      <c r="A74" s="168"/>
      <c r="B74" s="224"/>
      <c r="C74" s="227"/>
      <c r="D74" s="224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  <c r="X74" s="225"/>
      <c r="Y74" s="225"/>
      <c r="Z74" s="225"/>
      <c r="AA74" s="225"/>
      <c r="AB74" s="229"/>
      <c r="AC74" s="229"/>
      <c r="AD74" s="229"/>
      <c r="AE74" s="229"/>
      <c r="AF74" s="229"/>
      <c r="AG74" s="229"/>
      <c r="AH74" s="229"/>
      <c r="AI74" s="229"/>
      <c r="AJ74" s="229"/>
      <c r="AK74" s="229"/>
      <c r="AL74" s="229"/>
      <c r="AM74" s="229"/>
      <c r="AN74" s="229"/>
      <c r="AO74" s="229"/>
      <c r="AP74" s="229"/>
      <c r="AQ74" s="229"/>
      <c r="AR74" s="229"/>
      <c r="AS74" s="229"/>
      <c r="AT74" s="229"/>
      <c r="AU74" s="229"/>
      <c r="AV74" s="229"/>
      <c r="AW74" s="229"/>
      <c r="AX74" s="229"/>
      <c r="AY74" s="229"/>
      <c r="AZ74" s="229"/>
      <c r="BA74" s="225"/>
      <c r="BB74" s="225"/>
      <c r="BC74" s="225"/>
      <c r="BD74" s="225"/>
    </row>
    <row r="75" spans="1:56" s="112" customFormat="1" ht="15.75" customHeight="1" x14ac:dyDescent="0.25">
      <c r="A75" s="168"/>
      <c r="B75" s="224"/>
      <c r="C75" s="226"/>
      <c r="D75" s="224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5"/>
      <c r="Y75" s="225"/>
      <c r="Z75" s="225"/>
      <c r="AA75" s="225"/>
      <c r="AB75" s="229"/>
      <c r="AC75" s="229"/>
      <c r="AD75" s="229"/>
      <c r="AE75" s="229"/>
      <c r="AF75" s="229"/>
      <c r="AG75" s="229"/>
      <c r="AH75" s="229"/>
      <c r="AI75" s="229"/>
      <c r="AJ75" s="229"/>
      <c r="AK75" s="229"/>
      <c r="AL75" s="229"/>
      <c r="AM75" s="229"/>
      <c r="AN75" s="229"/>
      <c r="AO75" s="229"/>
      <c r="AP75" s="229"/>
      <c r="AQ75" s="229"/>
      <c r="AR75" s="229"/>
      <c r="AS75" s="229"/>
      <c r="AT75" s="231"/>
      <c r="AU75" s="231"/>
      <c r="AV75" s="231"/>
      <c r="AW75" s="231"/>
      <c r="AX75" s="231"/>
      <c r="AY75" s="231"/>
      <c r="AZ75" s="229"/>
      <c r="BA75" s="225"/>
      <c r="BB75" s="225"/>
      <c r="BC75" s="225"/>
      <c r="BD75" s="225"/>
    </row>
    <row r="76" spans="1:56" s="112" customFormat="1" ht="15.75" customHeight="1" x14ac:dyDescent="0.25">
      <c r="A76" s="168"/>
      <c r="B76" s="224"/>
      <c r="C76" s="226"/>
      <c r="D76" s="224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  <c r="X76" s="225"/>
      <c r="Y76" s="225"/>
      <c r="Z76" s="225"/>
      <c r="AA76" s="225"/>
      <c r="AB76" s="229"/>
      <c r="AC76" s="229"/>
      <c r="AD76" s="229"/>
      <c r="AE76" s="229"/>
      <c r="AF76" s="229"/>
      <c r="AG76" s="229"/>
      <c r="AH76" s="229"/>
      <c r="AI76" s="229"/>
      <c r="AJ76" s="229"/>
      <c r="AK76" s="229"/>
      <c r="AL76" s="229"/>
      <c r="AM76" s="229"/>
      <c r="AN76" s="229"/>
      <c r="AO76" s="229"/>
      <c r="AP76" s="229"/>
      <c r="AQ76" s="229"/>
      <c r="AR76" s="229"/>
      <c r="AS76" s="229"/>
      <c r="AT76" s="231"/>
      <c r="AU76" s="231"/>
      <c r="AV76" s="231"/>
      <c r="AW76" s="231"/>
      <c r="AX76" s="231"/>
      <c r="AY76" s="231"/>
      <c r="AZ76" s="229"/>
      <c r="BA76" s="225"/>
      <c r="BB76" s="225"/>
      <c r="BC76" s="225"/>
      <c r="BD76" s="225"/>
    </row>
    <row r="77" spans="1:56" s="112" customFormat="1" ht="15.75" customHeight="1" x14ac:dyDescent="0.25">
      <c r="A77" s="168"/>
      <c r="B77" s="224"/>
      <c r="C77" s="226"/>
      <c r="D77" s="224"/>
      <c r="E77" s="225"/>
      <c r="F77" s="225"/>
      <c r="G77" s="225"/>
      <c r="H77" s="225"/>
      <c r="I77" s="225"/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25"/>
      <c r="V77" s="225"/>
      <c r="W77" s="225"/>
      <c r="X77" s="225"/>
      <c r="Y77" s="225"/>
      <c r="Z77" s="225"/>
      <c r="AA77" s="225"/>
      <c r="AB77" s="229"/>
      <c r="AC77" s="229"/>
      <c r="AD77" s="229"/>
      <c r="AE77" s="229"/>
      <c r="AF77" s="229"/>
      <c r="AG77" s="229"/>
      <c r="AH77" s="229"/>
      <c r="AI77" s="229"/>
      <c r="AJ77" s="229"/>
      <c r="AK77" s="229"/>
      <c r="AL77" s="229"/>
      <c r="AM77" s="229"/>
      <c r="AN77" s="229"/>
      <c r="AO77" s="229"/>
      <c r="AP77" s="229"/>
      <c r="AQ77" s="229"/>
      <c r="AR77" s="229"/>
      <c r="AS77" s="229"/>
      <c r="AT77" s="229"/>
      <c r="AU77" s="229"/>
      <c r="AV77" s="229"/>
      <c r="AW77" s="229"/>
      <c r="AX77" s="229"/>
      <c r="AY77" s="229"/>
      <c r="AZ77" s="229"/>
      <c r="BA77" s="225"/>
      <c r="BB77" s="225"/>
      <c r="BC77" s="225"/>
      <c r="BD77" s="225"/>
    </row>
    <row r="78" spans="1:56" s="112" customFormat="1" ht="15.75" customHeight="1" x14ac:dyDescent="0.25">
      <c r="A78" s="168"/>
      <c r="B78" s="169"/>
      <c r="C78" s="226"/>
      <c r="D78" s="169"/>
      <c r="AB78" s="229"/>
      <c r="AC78" s="229"/>
      <c r="AD78" s="229"/>
      <c r="AE78" s="229"/>
      <c r="AF78" s="229"/>
      <c r="AG78" s="229"/>
      <c r="AH78" s="229"/>
      <c r="AI78" s="229"/>
      <c r="AJ78" s="229"/>
      <c r="AK78" s="229"/>
      <c r="AL78" s="229"/>
      <c r="AM78" s="229"/>
      <c r="AN78" s="229"/>
      <c r="AO78" s="229"/>
      <c r="AP78" s="229"/>
      <c r="AQ78" s="229"/>
      <c r="AR78" s="229"/>
      <c r="AS78" s="229"/>
      <c r="AT78" s="229"/>
      <c r="AU78" s="229"/>
      <c r="AV78" s="229"/>
      <c r="AW78" s="229"/>
      <c r="AX78" s="230"/>
      <c r="AY78" s="230"/>
      <c r="AZ78" s="230"/>
    </row>
    <row r="79" spans="1:56" s="112" customFormat="1" ht="15.75" customHeight="1" x14ac:dyDescent="0.25">
      <c r="A79" s="168"/>
      <c r="B79" s="169"/>
      <c r="C79" s="227"/>
      <c r="D79" s="169"/>
      <c r="AB79" s="229"/>
      <c r="AC79" s="229"/>
      <c r="AD79" s="229"/>
      <c r="AE79" s="229"/>
      <c r="AF79" s="229"/>
      <c r="AG79" s="229"/>
      <c r="AH79" s="229"/>
      <c r="AI79" s="229"/>
      <c r="AJ79" s="229"/>
      <c r="AK79" s="229"/>
      <c r="AL79" s="229"/>
      <c r="AM79" s="229"/>
      <c r="AN79" s="229"/>
      <c r="AO79" s="229"/>
      <c r="AP79" s="229"/>
      <c r="AQ79" s="229"/>
      <c r="AR79" s="229"/>
      <c r="AS79" s="229"/>
      <c r="AT79" s="229"/>
      <c r="AU79" s="229"/>
      <c r="AV79" s="229"/>
      <c r="AW79" s="229"/>
      <c r="AX79" s="230"/>
      <c r="AY79" s="230"/>
      <c r="AZ79" s="230"/>
    </row>
    <row r="80" spans="1:56" s="112" customFormat="1" ht="15.75" customHeight="1" x14ac:dyDescent="0.25">
      <c r="A80" s="168"/>
      <c r="B80" s="169"/>
      <c r="C80" s="228"/>
      <c r="D80" s="169"/>
      <c r="AB80" s="231"/>
      <c r="AC80" s="231"/>
      <c r="AD80" s="231"/>
      <c r="AE80" s="231"/>
      <c r="AF80" s="231"/>
      <c r="AG80" s="231"/>
      <c r="AH80" s="229"/>
      <c r="AI80" s="229"/>
      <c r="AJ80" s="229"/>
      <c r="AK80" s="229"/>
      <c r="AL80" s="229"/>
      <c r="AM80" s="229"/>
      <c r="AN80" s="229"/>
      <c r="AO80" s="229"/>
      <c r="AP80" s="229"/>
      <c r="AQ80" s="229"/>
      <c r="AR80" s="229"/>
      <c r="AS80" s="229"/>
      <c r="AT80" s="229"/>
      <c r="AU80" s="229"/>
      <c r="AV80" s="229"/>
      <c r="AW80" s="229"/>
      <c r="AX80" s="230"/>
      <c r="AY80" s="230"/>
      <c r="AZ80" s="230"/>
    </row>
    <row r="81" spans="1:52" s="112" customFormat="1" ht="15.75" customHeight="1" x14ac:dyDescent="0.25">
      <c r="A81" s="168"/>
      <c r="B81" s="169"/>
      <c r="C81" s="228"/>
      <c r="D81" s="169"/>
      <c r="AB81" s="231"/>
      <c r="AC81" s="231"/>
      <c r="AD81" s="231"/>
      <c r="AE81" s="231"/>
      <c r="AF81" s="231"/>
      <c r="AG81" s="231"/>
      <c r="AH81" s="229"/>
      <c r="AI81" s="229"/>
      <c r="AJ81" s="229"/>
      <c r="AK81" s="229"/>
      <c r="AL81" s="229"/>
      <c r="AM81" s="229"/>
      <c r="AN81" s="229"/>
      <c r="AO81" s="229"/>
      <c r="AP81" s="229"/>
      <c r="AQ81" s="229"/>
      <c r="AR81" s="229"/>
      <c r="AS81" s="229"/>
      <c r="AT81" s="229"/>
      <c r="AU81" s="229"/>
      <c r="AV81" s="229"/>
      <c r="AW81" s="229"/>
      <c r="AX81" s="230"/>
      <c r="AY81" s="230"/>
      <c r="AZ81" s="230"/>
    </row>
    <row r="82" spans="1:52" s="112" customFormat="1" ht="15.75" customHeight="1" x14ac:dyDescent="0.25">
      <c r="A82" s="168"/>
      <c r="B82" s="169"/>
      <c r="C82" s="228"/>
      <c r="D82" s="223"/>
      <c r="AB82" s="231"/>
      <c r="AC82" s="231"/>
      <c r="AD82" s="231"/>
      <c r="AE82" s="231"/>
      <c r="AF82" s="231"/>
      <c r="AG82" s="231"/>
      <c r="AH82" s="229"/>
      <c r="AI82" s="229"/>
      <c r="AJ82" s="229"/>
      <c r="AK82" s="229"/>
      <c r="AL82" s="229"/>
      <c r="AM82" s="229"/>
      <c r="AN82" s="229"/>
      <c r="AO82" s="229"/>
      <c r="AP82" s="229"/>
      <c r="AQ82" s="229"/>
      <c r="AR82" s="229"/>
      <c r="AS82" s="229"/>
      <c r="AT82" s="229"/>
      <c r="AU82" s="229"/>
      <c r="AV82" s="229"/>
      <c r="AW82" s="229"/>
      <c r="AX82" s="230"/>
      <c r="AY82" s="230"/>
      <c r="AZ82" s="230"/>
    </row>
    <row r="83" spans="1:52" s="112" customFormat="1" ht="15.75" customHeight="1" x14ac:dyDescent="0.25">
      <c r="A83" s="168"/>
      <c r="B83" s="169"/>
      <c r="C83" s="228"/>
      <c r="D83" s="223"/>
      <c r="AB83" s="231"/>
      <c r="AC83" s="231"/>
      <c r="AD83" s="231"/>
      <c r="AE83" s="231"/>
      <c r="AF83" s="231"/>
      <c r="AG83" s="231"/>
      <c r="AH83" s="229"/>
      <c r="AI83" s="229"/>
      <c r="AJ83" s="229"/>
      <c r="AK83" s="229"/>
      <c r="AL83" s="229"/>
      <c r="AM83" s="229"/>
      <c r="AN83" s="229"/>
      <c r="AO83" s="229"/>
      <c r="AP83" s="229"/>
      <c r="AQ83" s="229"/>
      <c r="AR83" s="229"/>
      <c r="AS83" s="229"/>
      <c r="AT83" s="229"/>
      <c r="AU83" s="229"/>
      <c r="AV83" s="229"/>
      <c r="AW83" s="229"/>
      <c r="AX83" s="230"/>
      <c r="AY83" s="230"/>
      <c r="AZ83" s="230"/>
    </row>
    <row r="84" spans="1:52" s="112" customFormat="1" ht="15.75" customHeight="1" x14ac:dyDescent="0.25">
      <c r="A84" s="168"/>
      <c r="B84" s="169"/>
      <c r="C84" s="169"/>
    </row>
    <row r="85" spans="1:52" s="112" customFormat="1" ht="15.75" customHeight="1" x14ac:dyDescent="0.25">
      <c r="A85" s="168"/>
      <c r="B85" s="169"/>
      <c r="C85" s="169"/>
    </row>
    <row r="86" spans="1:52" s="112" customFormat="1" ht="15.75" customHeight="1" x14ac:dyDescent="0.25">
      <c r="A86" s="168"/>
      <c r="B86" s="169"/>
      <c r="C86" s="169"/>
    </row>
    <row r="87" spans="1:52" s="112" customFormat="1" ht="15.75" customHeight="1" x14ac:dyDescent="0.25">
      <c r="A87" s="168"/>
      <c r="B87" s="169"/>
      <c r="C87" s="169"/>
    </row>
    <row r="88" spans="1:52" s="112" customFormat="1" ht="15.75" customHeight="1" x14ac:dyDescent="0.25">
      <c r="A88" s="168"/>
      <c r="B88" s="169"/>
      <c r="C88" s="169"/>
    </row>
    <row r="89" spans="1:52" s="112" customFormat="1" ht="15.75" customHeight="1" x14ac:dyDescent="0.25">
      <c r="A89" s="168"/>
      <c r="B89" s="169"/>
      <c r="C89" s="169"/>
    </row>
    <row r="90" spans="1:52" s="112" customFormat="1" ht="15.75" customHeight="1" x14ac:dyDescent="0.25">
      <c r="A90" s="168"/>
      <c r="B90" s="169"/>
      <c r="C90" s="169"/>
    </row>
    <row r="91" spans="1:52" s="112" customFormat="1" ht="15.75" customHeight="1" x14ac:dyDescent="0.25">
      <c r="A91" s="168"/>
      <c r="B91" s="169"/>
      <c r="C91" s="169"/>
    </row>
    <row r="92" spans="1:52" s="112" customFormat="1" ht="15.75" customHeight="1" x14ac:dyDescent="0.25">
      <c r="A92" s="168"/>
      <c r="B92" s="169"/>
      <c r="C92" s="169"/>
    </row>
    <row r="93" spans="1:52" s="112" customFormat="1" ht="15.75" customHeight="1" x14ac:dyDescent="0.25">
      <c r="A93" s="168"/>
      <c r="B93" s="169"/>
      <c r="C93" s="169"/>
    </row>
    <row r="94" spans="1:52" s="112" customFormat="1" ht="15.75" customHeight="1" x14ac:dyDescent="0.25">
      <c r="A94" s="168"/>
      <c r="B94" s="169"/>
      <c r="C94" s="169"/>
    </row>
    <row r="95" spans="1:52" s="112" customFormat="1" ht="15.75" customHeight="1" x14ac:dyDescent="0.25">
      <c r="A95" s="168"/>
      <c r="B95" s="169"/>
      <c r="C95" s="169"/>
    </row>
    <row r="96" spans="1:52" s="112" customFormat="1" ht="15.75" customHeight="1" x14ac:dyDescent="0.25">
      <c r="A96" s="168"/>
      <c r="B96" s="169"/>
      <c r="C96" s="169"/>
    </row>
    <row r="97" spans="1:3" s="112" customFormat="1" ht="15.75" customHeight="1" x14ac:dyDescent="0.25">
      <c r="A97" s="168"/>
      <c r="B97" s="169"/>
      <c r="C97" s="169"/>
    </row>
    <row r="98" spans="1:3" s="112" customFormat="1" ht="15.75" customHeight="1" x14ac:dyDescent="0.25">
      <c r="A98" s="168"/>
      <c r="B98" s="169"/>
      <c r="C98" s="169"/>
    </row>
    <row r="99" spans="1:3" s="112" customFormat="1" ht="15.75" customHeight="1" x14ac:dyDescent="0.25">
      <c r="A99" s="168"/>
      <c r="B99" s="169"/>
      <c r="C99" s="169"/>
    </row>
    <row r="100" spans="1:3" s="112" customFormat="1" ht="15.75" customHeight="1" x14ac:dyDescent="0.25">
      <c r="A100" s="168"/>
      <c r="B100" s="169"/>
      <c r="C100" s="169"/>
    </row>
    <row r="101" spans="1:3" s="112" customFormat="1" ht="15.75" customHeight="1" x14ac:dyDescent="0.25">
      <c r="A101" s="168"/>
      <c r="B101" s="169"/>
      <c r="C101" s="169"/>
    </row>
    <row r="102" spans="1:3" s="112" customFormat="1" ht="15.75" customHeight="1" x14ac:dyDescent="0.25">
      <c r="A102" s="168"/>
      <c r="B102" s="169"/>
      <c r="C102" s="169"/>
    </row>
    <row r="103" spans="1:3" s="112" customFormat="1" ht="15.75" customHeight="1" x14ac:dyDescent="0.25">
      <c r="A103" s="168"/>
      <c r="B103" s="169"/>
      <c r="C103" s="169"/>
    </row>
    <row r="104" spans="1:3" s="112" customFormat="1" ht="15.75" customHeight="1" x14ac:dyDescent="0.25">
      <c r="A104" s="168"/>
      <c r="B104" s="169"/>
      <c r="C104" s="169"/>
    </row>
    <row r="105" spans="1:3" s="112" customFormat="1" ht="15.75" customHeight="1" x14ac:dyDescent="0.25">
      <c r="A105" s="168"/>
      <c r="B105" s="169"/>
      <c r="C105" s="169"/>
    </row>
    <row r="106" spans="1:3" s="112" customFormat="1" ht="15.75" customHeight="1" x14ac:dyDescent="0.25">
      <c r="A106" s="168"/>
      <c r="B106" s="169"/>
      <c r="C106" s="169"/>
    </row>
    <row r="107" spans="1:3" s="112" customFormat="1" ht="15.75" customHeight="1" x14ac:dyDescent="0.25">
      <c r="A107" s="168"/>
      <c r="B107" s="169"/>
      <c r="C107" s="169"/>
    </row>
    <row r="108" spans="1:3" s="112" customFormat="1" ht="15.75" customHeight="1" x14ac:dyDescent="0.25">
      <c r="A108" s="168"/>
      <c r="B108" s="169"/>
      <c r="C108" s="169"/>
    </row>
    <row r="109" spans="1:3" s="112" customFormat="1" ht="15.75" customHeight="1" x14ac:dyDescent="0.25">
      <c r="A109" s="168"/>
      <c r="B109" s="169"/>
      <c r="C109" s="169"/>
    </row>
    <row r="110" spans="1:3" s="112" customFormat="1" ht="15.75" customHeight="1" x14ac:dyDescent="0.25">
      <c r="A110" s="168"/>
      <c r="B110" s="169"/>
      <c r="C110" s="169"/>
    </row>
    <row r="111" spans="1:3" s="112" customFormat="1" ht="15.75" customHeight="1" x14ac:dyDescent="0.25">
      <c r="A111" s="168"/>
      <c r="B111" s="169"/>
      <c r="C111" s="169"/>
    </row>
    <row r="112" spans="1:3" s="112" customFormat="1" ht="15.75" customHeight="1" x14ac:dyDescent="0.25">
      <c r="A112" s="168"/>
      <c r="B112" s="169"/>
      <c r="C112" s="169"/>
    </row>
    <row r="113" spans="1:3" s="112" customFormat="1" ht="15.75" customHeight="1" x14ac:dyDescent="0.25">
      <c r="A113" s="168"/>
      <c r="B113" s="169"/>
      <c r="C113" s="169"/>
    </row>
    <row r="114" spans="1:3" s="112" customFormat="1" ht="15.75" customHeight="1" x14ac:dyDescent="0.25">
      <c r="A114" s="168"/>
      <c r="B114" s="169"/>
      <c r="C114" s="169"/>
    </row>
    <row r="115" spans="1:3" s="112" customFormat="1" ht="15.75" customHeight="1" x14ac:dyDescent="0.25">
      <c r="A115" s="168"/>
      <c r="B115" s="169"/>
      <c r="C115" s="169"/>
    </row>
    <row r="116" spans="1:3" s="112" customFormat="1" ht="15.75" customHeight="1" x14ac:dyDescent="0.25">
      <c r="A116" s="168"/>
      <c r="B116" s="169"/>
      <c r="C116" s="169"/>
    </row>
    <row r="117" spans="1:3" s="112" customFormat="1" ht="15.75" customHeight="1" x14ac:dyDescent="0.25">
      <c r="A117" s="168"/>
      <c r="B117" s="169"/>
      <c r="C117" s="169"/>
    </row>
    <row r="118" spans="1:3" s="112" customFormat="1" ht="15.75" customHeight="1" x14ac:dyDescent="0.25">
      <c r="A118" s="168"/>
      <c r="B118" s="169"/>
      <c r="C118" s="169"/>
    </row>
    <row r="119" spans="1:3" s="112" customFormat="1" ht="15.75" customHeight="1" x14ac:dyDescent="0.25">
      <c r="A119" s="168"/>
      <c r="B119" s="169"/>
      <c r="C119" s="169"/>
    </row>
    <row r="120" spans="1:3" s="112" customFormat="1" ht="15.75" customHeight="1" x14ac:dyDescent="0.25">
      <c r="A120" s="168"/>
      <c r="B120" s="169"/>
      <c r="C120" s="169"/>
    </row>
    <row r="121" spans="1:3" s="112" customFormat="1" ht="15.75" customHeight="1" x14ac:dyDescent="0.25">
      <c r="A121" s="168"/>
      <c r="B121" s="169"/>
      <c r="C121" s="169"/>
    </row>
    <row r="122" spans="1:3" s="112" customFormat="1" ht="15.75" customHeight="1" x14ac:dyDescent="0.25">
      <c r="A122" s="168"/>
      <c r="B122" s="110"/>
      <c r="C122" s="110"/>
    </row>
    <row r="123" spans="1:3" s="112" customFormat="1" ht="15.75" customHeight="1" x14ac:dyDescent="0.25">
      <c r="A123" s="168"/>
      <c r="B123" s="110"/>
      <c r="C123" s="110"/>
    </row>
    <row r="124" spans="1:3" s="112" customFormat="1" ht="15.75" customHeight="1" x14ac:dyDescent="0.25">
      <c r="A124" s="168"/>
      <c r="B124" s="110"/>
      <c r="C124" s="110"/>
    </row>
    <row r="125" spans="1:3" s="112" customFormat="1" ht="15.75" customHeight="1" x14ac:dyDescent="0.25">
      <c r="A125" s="168"/>
      <c r="B125" s="110"/>
      <c r="C125" s="110"/>
    </row>
    <row r="126" spans="1:3" s="112" customFormat="1" ht="15.75" customHeight="1" x14ac:dyDescent="0.25">
      <c r="A126" s="168"/>
      <c r="B126" s="110"/>
      <c r="C126" s="110"/>
    </row>
    <row r="127" spans="1:3" s="112" customFormat="1" ht="15.75" customHeight="1" x14ac:dyDescent="0.25">
      <c r="A127" s="168"/>
      <c r="B127" s="110"/>
      <c r="C127" s="110"/>
    </row>
    <row r="128" spans="1:3" s="112" customFormat="1" ht="15.75" customHeight="1" x14ac:dyDescent="0.25">
      <c r="A128" s="168"/>
      <c r="B128" s="110"/>
      <c r="C128" s="110"/>
    </row>
    <row r="129" spans="1:57" ht="15.75" customHeight="1" x14ac:dyDescent="0.25">
      <c r="A129" s="168"/>
      <c r="B129" s="110"/>
      <c r="C129" s="110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</row>
    <row r="130" spans="1:57" ht="15.75" customHeight="1" x14ac:dyDescent="0.25">
      <c r="A130" s="168"/>
      <c r="B130" s="110"/>
      <c r="C130" s="110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</row>
    <row r="131" spans="1:57" ht="15.75" customHeight="1" x14ac:dyDescent="0.25">
      <c r="A131" s="170"/>
      <c r="B131" s="108"/>
      <c r="C131" s="108"/>
    </row>
    <row r="132" spans="1:57" ht="15.75" customHeight="1" x14ac:dyDescent="0.25">
      <c r="A132" s="170"/>
      <c r="B132" s="108"/>
      <c r="C132" s="108"/>
    </row>
    <row r="133" spans="1:57" ht="15.75" customHeight="1" x14ac:dyDescent="0.25">
      <c r="A133" s="170"/>
      <c r="B133" s="108"/>
      <c r="C133" s="108"/>
    </row>
    <row r="134" spans="1:57" ht="15.75" customHeight="1" x14ac:dyDescent="0.25">
      <c r="A134" s="170"/>
      <c r="B134" s="108"/>
      <c r="C134" s="108"/>
    </row>
    <row r="135" spans="1:57" ht="15.75" customHeight="1" x14ac:dyDescent="0.25">
      <c r="A135" s="170"/>
      <c r="B135" s="108"/>
      <c r="C135" s="108"/>
    </row>
    <row r="136" spans="1:57" ht="15.75" customHeight="1" x14ac:dyDescent="0.25">
      <c r="A136" s="170"/>
      <c r="B136" s="108"/>
      <c r="C136" s="108"/>
    </row>
    <row r="137" spans="1:57" ht="15.75" customHeight="1" x14ac:dyDescent="0.25">
      <c r="A137" s="170"/>
      <c r="B137" s="108"/>
      <c r="C137" s="108"/>
    </row>
    <row r="138" spans="1:57" ht="15.75" customHeight="1" x14ac:dyDescent="0.25">
      <c r="A138" s="170"/>
      <c r="B138" s="108"/>
      <c r="C138" s="108"/>
    </row>
    <row r="139" spans="1:57" ht="15.75" customHeight="1" x14ac:dyDescent="0.25">
      <c r="A139" s="170"/>
      <c r="B139" s="108"/>
      <c r="C139" s="108"/>
    </row>
    <row r="140" spans="1:57" ht="15.75" customHeight="1" x14ac:dyDescent="0.25">
      <c r="A140" s="170"/>
      <c r="B140" s="108"/>
      <c r="C140" s="108"/>
    </row>
    <row r="141" spans="1:57" ht="15.75" customHeight="1" x14ac:dyDescent="0.25">
      <c r="A141" s="170"/>
      <c r="B141" s="108"/>
      <c r="C141" s="108"/>
    </row>
    <row r="142" spans="1:57" ht="15.75" customHeight="1" x14ac:dyDescent="0.25">
      <c r="A142" s="170"/>
      <c r="B142" s="108"/>
      <c r="C142" s="108"/>
    </row>
    <row r="143" spans="1:57" ht="15.75" customHeight="1" x14ac:dyDescent="0.25">
      <c r="A143" s="170"/>
      <c r="B143" s="108"/>
      <c r="C143" s="108"/>
    </row>
    <row r="144" spans="1:57" ht="15.75" customHeight="1" x14ac:dyDescent="0.25">
      <c r="A144" s="170"/>
      <c r="B144" s="108"/>
      <c r="C144" s="108"/>
    </row>
    <row r="145" spans="1:3" ht="15.75" customHeight="1" x14ac:dyDescent="0.25">
      <c r="A145" s="170"/>
      <c r="B145" s="108"/>
      <c r="C145" s="108"/>
    </row>
    <row r="146" spans="1:3" ht="15.75" customHeight="1" x14ac:dyDescent="0.25">
      <c r="A146" s="170"/>
      <c r="B146" s="108"/>
      <c r="C146" s="108"/>
    </row>
    <row r="147" spans="1:3" ht="15.75" customHeight="1" x14ac:dyDescent="0.25">
      <c r="A147" s="170"/>
      <c r="B147" s="108"/>
      <c r="C147" s="108"/>
    </row>
    <row r="148" spans="1:3" ht="15.75" customHeight="1" x14ac:dyDescent="0.25">
      <c r="A148" s="170"/>
      <c r="B148" s="108"/>
      <c r="C148" s="108"/>
    </row>
    <row r="149" spans="1:3" ht="15.75" customHeight="1" x14ac:dyDescent="0.25">
      <c r="A149" s="170"/>
      <c r="B149" s="108"/>
      <c r="C149" s="108"/>
    </row>
    <row r="150" spans="1:3" ht="15.75" customHeight="1" x14ac:dyDescent="0.25">
      <c r="A150" s="170"/>
      <c r="B150" s="108"/>
      <c r="C150" s="108"/>
    </row>
    <row r="151" spans="1:3" ht="15.75" customHeight="1" x14ac:dyDescent="0.25">
      <c r="A151" s="170"/>
      <c r="B151" s="108"/>
      <c r="C151" s="108"/>
    </row>
    <row r="152" spans="1:3" ht="15.75" customHeight="1" x14ac:dyDescent="0.25">
      <c r="A152" s="170"/>
      <c r="B152" s="108"/>
      <c r="C152" s="108"/>
    </row>
    <row r="153" spans="1:3" ht="15.75" customHeight="1" x14ac:dyDescent="0.25">
      <c r="A153" s="170"/>
      <c r="B153" s="108"/>
      <c r="C153" s="108"/>
    </row>
    <row r="154" spans="1:3" ht="15.75" customHeight="1" x14ac:dyDescent="0.25">
      <c r="A154" s="170"/>
      <c r="B154" s="108"/>
      <c r="C154" s="108"/>
    </row>
    <row r="155" spans="1:3" ht="15.75" customHeight="1" x14ac:dyDescent="0.25">
      <c r="A155" s="170"/>
      <c r="B155" s="108"/>
      <c r="C155" s="108"/>
    </row>
    <row r="156" spans="1:3" ht="15.75" customHeight="1" x14ac:dyDescent="0.25">
      <c r="A156" s="170"/>
      <c r="B156" s="108"/>
      <c r="C156" s="108"/>
    </row>
    <row r="157" spans="1:3" ht="15.75" customHeight="1" x14ac:dyDescent="0.25">
      <c r="A157" s="170"/>
      <c r="B157" s="108"/>
      <c r="C157" s="108"/>
    </row>
    <row r="158" spans="1:3" ht="15.75" customHeight="1" x14ac:dyDescent="0.25">
      <c r="A158" s="170"/>
      <c r="B158" s="108"/>
      <c r="C158" s="108"/>
    </row>
    <row r="159" spans="1:3" ht="15.75" customHeight="1" x14ac:dyDescent="0.25">
      <c r="A159" s="170"/>
      <c r="B159" s="108"/>
      <c r="C159" s="108"/>
    </row>
    <row r="160" spans="1:3" ht="15.75" customHeight="1" x14ac:dyDescent="0.25">
      <c r="A160" s="170"/>
      <c r="B160" s="108"/>
      <c r="C160" s="108"/>
    </row>
    <row r="161" spans="1:3" ht="15.75" customHeight="1" x14ac:dyDescent="0.25">
      <c r="A161" s="170"/>
      <c r="B161" s="108"/>
      <c r="C161" s="108"/>
    </row>
    <row r="162" spans="1:3" ht="15.75" customHeight="1" x14ac:dyDescent="0.25">
      <c r="A162" s="170"/>
      <c r="B162" s="108"/>
      <c r="C162" s="108"/>
    </row>
    <row r="163" spans="1:3" x14ac:dyDescent="0.25">
      <c r="A163" s="170"/>
      <c r="B163" s="108"/>
      <c r="C163" s="108"/>
    </row>
    <row r="164" spans="1:3" x14ac:dyDescent="0.25">
      <c r="A164" s="170"/>
      <c r="B164" s="108"/>
      <c r="C164" s="108"/>
    </row>
    <row r="165" spans="1:3" x14ac:dyDescent="0.25">
      <c r="A165" s="170"/>
      <c r="B165" s="108"/>
      <c r="C165" s="108"/>
    </row>
    <row r="166" spans="1:3" x14ac:dyDescent="0.25">
      <c r="A166" s="170"/>
      <c r="B166" s="108"/>
      <c r="C166" s="108"/>
    </row>
    <row r="167" spans="1:3" x14ac:dyDescent="0.25">
      <c r="A167" s="170"/>
      <c r="B167" s="108"/>
      <c r="C167" s="108"/>
    </row>
    <row r="168" spans="1:3" x14ac:dyDescent="0.25">
      <c r="A168" s="170"/>
      <c r="B168" s="108"/>
      <c r="C168" s="108"/>
    </row>
    <row r="169" spans="1:3" x14ac:dyDescent="0.25">
      <c r="A169" s="170"/>
      <c r="B169" s="108"/>
      <c r="C169" s="108"/>
    </row>
    <row r="170" spans="1:3" x14ac:dyDescent="0.25">
      <c r="A170" s="170"/>
      <c r="B170" s="108"/>
      <c r="C170" s="108"/>
    </row>
    <row r="171" spans="1:3" x14ac:dyDescent="0.25">
      <c r="A171" s="170"/>
      <c r="B171" s="108"/>
      <c r="C171" s="108"/>
    </row>
    <row r="172" spans="1:3" x14ac:dyDescent="0.25">
      <c r="A172" s="170"/>
      <c r="B172" s="108"/>
      <c r="C172" s="108"/>
    </row>
    <row r="173" spans="1:3" x14ac:dyDescent="0.25">
      <c r="A173" s="170"/>
      <c r="B173" s="108"/>
      <c r="C173" s="108"/>
    </row>
    <row r="174" spans="1:3" x14ac:dyDescent="0.25">
      <c r="A174" s="170"/>
      <c r="B174" s="108"/>
      <c r="C174" s="108"/>
    </row>
    <row r="175" spans="1:3" x14ac:dyDescent="0.25">
      <c r="A175" s="170"/>
      <c r="B175" s="108"/>
      <c r="C175" s="108"/>
    </row>
    <row r="176" spans="1:3" x14ac:dyDescent="0.25">
      <c r="A176" s="170"/>
      <c r="B176" s="108"/>
      <c r="C176" s="108"/>
    </row>
    <row r="177" spans="1:3" x14ac:dyDescent="0.25">
      <c r="A177" s="170"/>
      <c r="B177" s="108"/>
      <c r="C177" s="108"/>
    </row>
    <row r="178" spans="1:3" x14ac:dyDescent="0.25">
      <c r="A178" s="170"/>
      <c r="B178" s="108"/>
      <c r="C178" s="108"/>
    </row>
    <row r="179" spans="1:3" x14ac:dyDescent="0.25">
      <c r="A179" s="170"/>
      <c r="B179" s="108"/>
      <c r="C179" s="108"/>
    </row>
    <row r="180" spans="1:3" x14ac:dyDescent="0.25">
      <c r="A180" s="170"/>
      <c r="B180" s="108"/>
      <c r="C180" s="108"/>
    </row>
    <row r="181" spans="1:3" x14ac:dyDescent="0.25">
      <c r="A181" s="170"/>
      <c r="B181" s="108"/>
      <c r="C181" s="108"/>
    </row>
    <row r="182" spans="1:3" x14ac:dyDescent="0.25">
      <c r="A182" s="170"/>
      <c r="B182" s="108"/>
      <c r="C182" s="108"/>
    </row>
    <row r="183" spans="1:3" x14ac:dyDescent="0.25">
      <c r="A183" s="170"/>
      <c r="B183" s="108"/>
      <c r="C183" s="108"/>
    </row>
    <row r="184" spans="1:3" x14ac:dyDescent="0.25">
      <c r="A184" s="170"/>
      <c r="B184" s="108"/>
      <c r="C184" s="108"/>
    </row>
    <row r="185" spans="1:3" x14ac:dyDescent="0.25">
      <c r="A185" s="170"/>
      <c r="B185" s="108"/>
      <c r="C185" s="108"/>
    </row>
    <row r="186" spans="1:3" x14ac:dyDescent="0.25">
      <c r="A186" s="170"/>
      <c r="B186" s="108"/>
      <c r="C186" s="108"/>
    </row>
    <row r="187" spans="1:3" x14ac:dyDescent="0.25">
      <c r="A187" s="170"/>
      <c r="B187" s="108"/>
      <c r="C187" s="108"/>
    </row>
    <row r="188" spans="1:3" x14ac:dyDescent="0.25">
      <c r="A188" s="170"/>
      <c r="B188" s="108"/>
      <c r="C188" s="108"/>
    </row>
    <row r="189" spans="1:3" x14ac:dyDescent="0.25">
      <c r="A189" s="170"/>
      <c r="B189" s="108"/>
      <c r="C189" s="108"/>
    </row>
    <row r="190" spans="1:3" x14ac:dyDescent="0.25">
      <c r="A190" s="170"/>
      <c r="B190" s="108"/>
      <c r="C190" s="108"/>
    </row>
    <row r="191" spans="1:3" x14ac:dyDescent="0.25">
      <c r="A191" s="170"/>
      <c r="B191" s="108"/>
      <c r="C191" s="108"/>
    </row>
    <row r="192" spans="1:3" x14ac:dyDescent="0.25">
      <c r="A192" s="170"/>
      <c r="B192" s="108"/>
      <c r="C192" s="108"/>
    </row>
    <row r="193" spans="1:3" x14ac:dyDescent="0.25">
      <c r="A193" s="170"/>
      <c r="B193" s="108"/>
      <c r="C193" s="108"/>
    </row>
    <row r="194" spans="1:3" x14ac:dyDescent="0.25">
      <c r="A194" s="170"/>
      <c r="B194" s="108"/>
      <c r="C194" s="108"/>
    </row>
    <row r="195" spans="1:3" x14ac:dyDescent="0.25">
      <c r="A195" s="170"/>
      <c r="B195" s="108"/>
      <c r="C195" s="108"/>
    </row>
    <row r="196" spans="1:3" x14ac:dyDescent="0.25">
      <c r="A196" s="170"/>
      <c r="B196" s="108"/>
      <c r="C196" s="108"/>
    </row>
    <row r="197" spans="1:3" x14ac:dyDescent="0.25">
      <c r="A197" s="170"/>
      <c r="B197" s="108"/>
      <c r="C197" s="108"/>
    </row>
    <row r="198" spans="1:3" x14ac:dyDescent="0.25">
      <c r="A198" s="170"/>
      <c r="B198" s="108"/>
      <c r="C198" s="108"/>
    </row>
    <row r="199" spans="1:3" x14ac:dyDescent="0.25">
      <c r="A199" s="170"/>
      <c r="B199" s="108"/>
      <c r="C199" s="108"/>
    </row>
    <row r="200" spans="1:3" x14ac:dyDescent="0.25">
      <c r="A200" s="170"/>
      <c r="B200" s="108"/>
      <c r="C200" s="108"/>
    </row>
    <row r="201" spans="1:3" x14ac:dyDescent="0.25">
      <c r="A201" s="170"/>
      <c r="B201" s="108"/>
      <c r="C201" s="108"/>
    </row>
    <row r="202" spans="1:3" x14ac:dyDescent="0.25">
      <c r="A202" s="170"/>
      <c r="B202" s="108"/>
      <c r="C202" s="108"/>
    </row>
    <row r="203" spans="1:3" x14ac:dyDescent="0.25">
      <c r="A203" s="170"/>
      <c r="B203" s="108"/>
      <c r="C203" s="108"/>
    </row>
    <row r="204" spans="1:3" x14ac:dyDescent="0.25">
      <c r="A204" s="170"/>
      <c r="B204" s="108"/>
      <c r="C204" s="108"/>
    </row>
    <row r="205" spans="1:3" x14ac:dyDescent="0.25">
      <c r="A205" s="170"/>
      <c r="B205" s="108"/>
      <c r="C205" s="108"/>
    </row>
    <row r="206" spans="1:3" x14ac:dyDescent="0.25">
      <c r="A206" s="170"/>
      <c r="B206" s="108"/>
      <c r="C206" s="108"/>
    </row>
    <row r="207" spans="1:3" x14ac:dyDescent="0.25">
      <c r="A207" s="170"/>
      <c r="B207" s="108"/>
      <c r="C207" s="108"/>
    </row>
    <row r="208" spans="1:3" x14ac:dyDescent="0.25">
      <c r="A208" s="170"/>
      <c r="B208" s="108"/>
      <c r="C208" s="108"/>
    </row>
    <row r="209" spans="1:3" x14ac:dyDescent="0.25">
      <c r="A209" s="170"/>
      <c r="B209" s="108"/>
      <c r="C209" s="108"/>
    </row>
    <row r="210" spans="1:3" x14ac:dyDescent="0.25">
      <c r="A210" s="170"/>
      <c r="B210" s="108"/>
      <c r="C210" s="108"/>
    </row>
    <row r="211" spans="1:3" x14ac:dyDescent="0.25">
      <c r="A211" s="170"/>
      <c r="B211" s="108"/>
      <c r="C211" s="108"/>
    </row>
    <row r="212" spans="1:3" x14ac:dyDescent="0.25">
      <c r="A212" s="170"/>
      <c r="B212" s="108"/>
      <c r="C212" s="108"/>
    </row>
    <row r="213" spans="1:3" x14ac:dyDescent="0.25">
      <c r="A213" s="170"/>
      <c r="B213" s="108"/>
      <c r="C213" s="108"/>
    </row>
    <row r="214" spans="1:3" x14ac:dyDescent="0.25">
      <c r="A214" s="170"/>
      <c r="B214" s="108"/>
      <c r="C214" s="108"/>
    </row>
    <row r="215" spans="1:3" x14ac:dyDescent="0.25">
      <c r="A215" s="170"/>
      <c r="B215" s="108"/>
      <c r="C215" s="108"/>
    </row>
    <row r="216" spans="1:3" x14ac:dyDescent="0.25">
      <c r="A216" s="170"/>
      <c r="B216" s="108"/>
      <c r="C216" s="108"/>
    </row>
    <row r="217" spans="1:3" x14ac:dyDescent="0.25">
      <c r="A217" s="170"/>
      <c r="B217" s="108"/>
      <c r="C217" s="108"/>
    </row>
    <row r="218" spans="1:3" x14ac:dyDescent="0.25">
      <c r="A218" s="170"/>
      <c r="B218" s="108"/>
      <c r="C218" s="108"/>
    </row>
    <row r="219" spans="1:3" x14ac:dyDescent="0.25">
      <c r="A219" s="170"/>
      <c r="B219" s="108"/>
      <c r="C219" s="108"/>
    </row>
    <row r="220" spans="1:3" x14ac:dyDescent="0.25">
      <c r="A220" s="170"/>
      <c r="B220" s="108"/>
      <c r="C220" s="108"/>
    </row>
    <row r="221" spans="1:3" x14ac:dyDescent="0.25">
      <c r="A221" s="170"/>
      <c r="B221" s="108"/>
      <c r="C221" s="108"/>
    </row>
    <row r="222" spans="1:3" x14ac:dyDescent="0.25">
      <c r="A222" s="170"/>
      <c r="B222" s="108"/>
      <c r="C222" s="108"/>
    </row>
    <row r="223" spans="1:3" x14ac:dyDescent="0.25">
      <c r="A223" s="170"/>
      <c r="B223" s="108"/>
      <c r="C223" s="108"/>
    </row>
    <row r="224" spans="1:3" x14ac:dyDescent="0.25">
      <c r="A224" s="170"/>
      <c r="B224" s="108"/>
      <c r="C224" s="108"/>
    </row>
    <row r="225" spans="1:3" x14ac:dyDescent="0.25">
      <c r="A225" s="170"/>
      <c r="B225" s="108"/>
      <c r="C225" s="108"/>
    </row>
    <row r="226" spans="1:3" x14ac:dyDescent="0.25">
      <c r="A226" s="170"/>
      <c r="B226" s="108"/>
      <c r="C226" s="108"/>
    </row>
    <row r="227" spans="1:3" x14ac:dyDescent="0.25">
      <c r="A227" s="170"/>
      <c r="B227" s="108"/>
      <c r="C227" s="108"/>
    </row>
  </sheetData>
  <protectedRanges>
    <protectedRange sqref="C43" name="Tartomány4"/>
    <protectedRange sqref="C55:C56" name="Tartomány4_1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AB8:AC8"/>
    <mergeCell ref="AD8:AE8"/>
    <mergeCell ref="AF8:AF9"/>
    <mergeCell ref="AG8:AG9"/>
    <mergeCell ref="A1:BE1"/>
    <mergeCell ref="A2:BE2"/>
    <mergeCell ref="A3:BE3"/>
    <mergeCell ref="A4:BE4"/>
    <mergeCell ref="A5:BE5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Z6:BE7"/>
    <mergeCell ref="AT7:AY7"/>
    <mergeCell ref="R8:S8"/>
    <mergeCell ref="T8:T9"/>
    <mergeCell ref="U8:U9"/>
    <mergeCell ref="V8:W8"/>
    <mergeCell ref="X8:Y8"/>
    <mergeCell ref="BF6:BF9"/>
    <mergeCell ref="AP8:AQ8"/>
    <mergeCell ref="AH8:AI8"/>
    <mergeCell ref="BB8:BC8"/>
    <mergeCell ref="BD8:BD9"/>
    <mergeCell ref="BE8:BE9"/>
    <mergeCell ref="AL8:AL9"/>
    <mergeCell ref="AM8:AM9"/>
    <mergeCell ref="AN8:AO8"/>
    <mergeCell ref="D35:AA35"/>
    <mergeCell ref="AB35:AY35"/>
    <mergeCell ref="AZ35:BE35"/>
    <mergeCell ref="AS8:AS9"/>
    <mergeCell ref="AT8:AU8"/>
    <mergeCell ref="AV8:AW8"/>
    <mergeCell ref="AX8:AX9"/>
    <mergeCell ref="D8:E8"/>
    <mergeCell ref="F8:G8"/>
    <mergeCell ref="H8:H9"/>
    <mergeCell ref="I8:I9"/>
    <mergeCell ref="AR8:AR9"/>
    <mergeCell ref="AA8:AA9"/>
    <mergeCell ref="AY8:AY9"/>
    <mergeCell ref="AZ8:BA8"/>
    <mergeCell ref="AJ8:AK8"/>
    <mergeCell ref="D41:AA41"/>
    <mergeCell ref="AB41:AY41"/>
    <mergeCell ref="AZ41:BE41"/>
    <mergeCell ref="A42:AA42"/>
    <mergeCell ref="A43:AA43"/>
  </mergeCells>
  <pageMargins left="0.70866141732283472" right="0.70866141732283472" top="0.74803149606299213" bottom="0.74803149606299213" header="0.31496062992125984" footer="0.31496062992125984"/>
  <pageSetup paperSize="8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227"/>
  <sheetViews>
    <sheetView zoomScale="40" zoomScaleNormal="40" workbookViewId="0">
      <pane xSplit="3" topLeftCell="D1" activePane="topRight" state="frozen"/>
      <selection activeCell="A10" sqref="A10"/>
      <selection pane="topRight" activeCell="BG56" sqref="A1:BG56"/>
    </sheetView>
  </sheetViews>
  <sheetFormatPr defaultColWidth="10.6640625" defaultRowHeight="15.75" x14ac:dyDescent="0.25"/>
  <cols>
    <col min="1" max="1" width="17.1640625" style="171" customWidth="1"/>
    <col min="2" max="2" width="7.1640625" style="109" customWidth="1"/>
    <col min="3" max="3" width="60.33203125" style="109" customWidth="1"/>
    <col min="4" max="4" width="5.5" style="109" customWidth="1"/>
    <col min="5" max="5" width="6.83203125" style="109" customWidth="1"/>
    <col min="6" max="6" width="5.5" style="109" customWidth="1"/>
    <col min="7" max="7" width="6.832031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83203125" style="109" customWidth="1"/>
    <col min="12" max="12" width="5.5" style="109" customWidth="1"/>
    <col min="13" max="13" width="6.832031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83203125" style="109" customWidth="1"/>
    <col min="18" max="18" width="5.5" style="109" bestFit="1" customWidth="1"/>
    <col min="19" max="19" width="6.832031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83203125" style="109" customWidth="1"/>
    <col min="24" max="24" width="5.5" style="109" bestFit="1" customWidth="1"/>
    <col min="25" max="25" width="6.832031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5.6640625" style="109" bestFit="1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5.6640625" style="109" bestFit="1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5.6640625" style="109" bestFit="1" customWidth="1"/>
    <col min="52" max="52" width="6.83203125" style="109" bestFit="1" customWidth="1"/>
    <col min="53" max="53" width="11" style="109" bestFit="1" customWidth="1"/>
    <col min="54" max="54" width="6.83203125" style="109" bestFit="1" customWidth="1"/>
    <col min="55" max="55" width="8.1640625" style="109" bestFit="1" customWidth="1"/>
    <col min="56" max="56" width="6.83203125" style="109" bestFit="1" customWidth="1"/>
    <col min="57" max="57" width="9" style="109" customWidth="1"/>
    <col min="58" max="58" width="60.6640625" style="109" customWidth="1"/>
    <col min="59" max="59" width="39" style="109" customWidth="1"/>
    <col min="60" max="16384" width="10.6640625" style="109"/>
  </cols>
  <sheetData>
    <row r="1" spans="1:59" ht="21.95" customHeight="1" x14ac:dyDescent="0.2">
      <c r="A1" s="439" t="s">
        <v>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439"/>
      <c r="AM1" s="439"/>
      <c r="AN1" s="439"/>
      <c r="AO1" s="439"/>
      <c r="AP1" s="439"/>
      <c r="AQ1" s="439"/>
      <c r="AR1" s="439"/>
      <c r="AS1" s="439"/>
      <c r="AT1" s="439"/>
      <c r="AU1" s="439"/>
      <c r="AV1" s="439"/>
      <c r="AW1" s="439"/>
      <c r="AX1" s="439"/>
      <c r="AY1" s="439"/>
      <c r="AZ1" s="439"/>
      <c r="BA1" s="439"/>
      <c r="BB1" s="439"/>
      <c r="BC1" s="439"/>
      <c r="BD1" s="439"/>
      <c r="BE1" s="439"/>
    </row>
    <row r="2" spans="1:59" ht="21.95" customHeight="1" x14ac:dyDescent="0.2">
      <c r="A2" s="391" t="s">
        <v>269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</row>
    <row r="3" spans="1:59" ht="23.25" x14ac:dyDescent="0.2">
      <c r="A3" s="440" t="s">
        <v>387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  <c r="AI3" s="440"/>
      <c r="AJ3" s="440"/>
      <c r="AK3" s="440"/>
      <c r="AL3" s="440"/>
      <c r="AM3" s="440"/>
      <c r="AN3" s="440"/>
      <c r="AO3" s="440"/>
      <c r="AP3" s="440"/>
      <c r="AQ3" s="440"/>
      <c r="AR3" s="440"/>
      <c r="AS3" s="440"/>
      <c r="AT3" s="440"/>
      <c r="AU3" s="440"/>
      <c r="AV3" s="440"/>
      <c r="AW3" s="440"/>
      <c r="AX3" s="440"/>
      <c r="AY3" s="440"/>
      <c r="AZ3" s="440"/>
      <c r="BA3" s="440"/>
      <c r="BB3" s="440"/>
      <c r="BC3" s="440"/>
      <c r="BD3" s="440"/>
      <c r="BE3" s="440"/>
    </row>
    <row r="4" spans="1:59" s="111" customFormat="1" ht="23.25" x14ac:dyDescent="0.2">
      <c r="A4" s="391" t="s">
        <v>388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</row>
    <row r="5" spans="1:59" ht="24" customHeight="1" thickBot="1" x14ac:dyDescent="0.25">
      <c r="A5" s="390" t="s">
        <v>238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0"/>
      <c r="AJ5" s="390"/>
      <c r="AK5" s="390"/>
      <c r="AL5" s="390"/>
      <c r="AM5" s="390"/>
      <c r="AN5" s="390"/>
      <c r="AO5" s="390"/>
      <c r="AP5" s="390"/>
      <c r="AQ5" s="390"/>
      <c r="AR5" s="390"/>
      <c r="AS5" s="390"/>
      <c r="AT5" s="390"/>
      <c r="AU5" s="390"/>
      <c r="AV5" s="390"/>
      <c r="AW5" s="390"/>
      <c r="AX5" s="390"/>
      <c r="AY5" s="390"/>
      <c r="AZ5" s="390"/>
      <c r="BA5" s="390"/>
      <c r="BB5" s="390"/>
      <c r="BC5" s="390"/>
      <c r="BD5" s="390"/>
      <c r="BE5" s="390"/>
    </row>
    <row r="6" spans="1:59" ht="15.75" customHeight="1" thickTop="1" thickBot="1" x14ac:dyDescent="0.25">
      <c r="A6" s="418" t="s">
        <v>1</v>
      </c>
      <c r="B6" s="421" t="s">
        <v>2</v>
      </c>
      <c r="C6" s="424" t="s">
        <v>3</v>
      </c>
      <c r="D6" s="427" t="s">
        <v>4</v>
      </c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7" t="s">
        <v>4</v>
      </c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N6" s="428"/>
      <c r="AO6" s="428"/>
      <c r="AP6" s="428"/>
      <c r="AQ6" s="428"/>
      <c r="AR6" s="428"/>
      <c r="AS6" s="428"/>
      <c r="AT6" s="428"/>
      <c r="AU6" s="428"/>
      <c r="AV6" s="428"/>
      <c r="AW6" s="428"/>
      <c r="AX6" s="428"/>
      <c r="AY6" s="428"/>
      <c r="AZ6" s="441" t="s">
        <v>5</v>
      </c>
      <c r="BA6" s="442"/>
      <c r="BB6" s="442"/>
      <c r="BC6" s="442"/>
      <c r="BD6" s="442"/>
      <c r="BE6" s="443"/>
      <c r="BF6" s="415" t="s">
        <v>47</v>
      </c>
      <c r="BG6" s="415" t="s">
        <v>48</v>
      </c>
    </row>
    <row r="7" spans="1:59" ht="15.75" customHeight="1" x14ac:dyDescent="0.2">
      <c r="A7" s="419"/>
      <c r="B7" s="422"/>
      <c r="C7" s="425"/>
      <c r="D7" s="448" t="s">
        <v>6</v>
      </c>
      <c r="E7" s="449"/>
      <c r="F7" s="449"/>
      <c r="G7" s="449"/>
      <c r="H7" s="449"/>
      <c r="I7" s="450"/>
      <c r="J7" s="451" t="s">
        <v>7</v>
      </c>
      <c r="K7" s="449"/>
      <c r="L7" s="449"/>
      <c r="M7" s="449"/>
      <c r="N7" s="449"/>
      <c r="O7" s="452"/>
      <c r="P7" s="448" t="s">
        <v>8</v>
      </c>
      <c r="Q7" s="449"/>
      <c r="R7" s="449"/>
      <c r="S7" s="449"/>
      <c r="T7" s="449"/>
      <c r="U7" s="450"/>
      <c r="V7" s="451" t="s">
        <v>9</v>
      </c>
      <c r="W7" s="449"/>
      <c r="X7" s="449"/>
      <c r="Y7" s="449"/>
      <c r="Z7" s="449"/>
      <c r="AA7" s="450"/>
      <c r="AB7" s="448" t="s">
        <v>10</v>
      </c>
      <c r="AC7" s="449"/>
      <c r="AD7" s="449"/>
      <c r="AE7" s="449"/>
      <c r="AF7" s="449"/>
      <c r="AG7" s="450"/>
      <c r="AH7" s="451" t="s">
        <v>11</v>
      </c>
      <c r="AI7" s="449"/>
      <c r="AJ7" s="449"/>
      <c r="AK7" s="449"/>
      <c r="AL7" s="449"/>
      <c r="AM7" s="452"/>
      <c r="AN7" s="448" t="s">
        <v>34</v>
      </c>
      <c r="AO7" s="449"/>
      <c r="AP7" s="449"/>
      <c r="AQ7" s="449"/>
      <c r="AR7" s="449"/>
      <c r="AS7" s="450"/>
      <c r="AT7" s="451" t="s">
        <v>35</v>
      </c>
      <c r="AU7" s="449"/>
      <c r="AV7" s="449"/>
      <c r="AW7" s="449"/>
      <c r="AX7" s="449"/>
      <c r="AY7" s="450"/>
      <c r="AZ7" s="444"/>
      <c r="BA7" s="445"/>
      <c r="BB7" s="445"/>
      <c r="BC7" s="445"/>
      <c r="BD7" s="445"/>
      <c r="BE7" s="446"/>
      <c r="BF7" s="447"/>
      <c r="BG7" s="416"/>
    </row>
    <row r="8" spans="1:59" ht="15.75" customHeight="1" x14ac:dyDescent="0.2">
      <c r="A8" s="419"/>
      <c r="B8" s="422"/>
      <c r="C8" s="425"/>
      <c r="D8" s="436" t="s">
        <v>12</v>
      </c>
      <c r="E8" s="430"/>
      <c r="F8" s="431" t="s">
        <v>13</v>
      </c>
      <c r="G8" s="430"/>
      <c r="H8" s="432" t="s">
        <v>14</v>
      </c>
      <c r="I8" s="437" t="s">
        <v>36</v>
      </c>
      <c r="J8" s="429" t="s">
        <v>12</v>
      </c>
      <c r="K8" s="430"/>
      <c r="L8" s="431" t="s">
        <v>13</v>
      </c>
      <c r="M8" s="430"/>
      <c r="N8" s="432" t="s">
        <v>14</v>
      </c>
      <c r="O8" s="434" t="s">
        <v>36</v>
      </c>
      <c r="P8" s="436" t="s">
        <v>12</v>
      </c>
      <c r="Q8" s="430"/>
      <c r="R8" s="431" t="s">
        <v>13</v>
      </c>
      <c r="S8" s="430"/>
      <c r="T8" s="432" t="s">
        <v>14</v>
      </c>
      <c r="U8" s="437" t="s">
        <v>36</v>
      </c>
      <c r="V8" s="429" t="s">
        <v>12</v>
      </c>
      <c r="W8" s="430"/>
      <c r="X8" s="431" t="s">
        <v>13</v>
      </c>
      <c r="Y8" s="430"/>
      <c r="Z8" s="432" t="s">
        <v>14</v>
      </c>
      <c r="AA8" s="453" t="s">
        <v>36</v>
      </c>
      <c r="AB8" s="436" t="s">
        <v>12</v>
      </c>
      <c r="AC8" s="430"/>
      <c r="AD8" s="431" t="s">
        <v>13</v>
      </c>
      <c r="AE8" s="430"/>
      <c r="AF8" s="432" t="s">
        <v>14</v>
      </c>
      <c r="AG8" s="437" t="s">
        <v>36</v>
      </c>
      <c r="AH8" s="429" t="s">
        <v>12</v>
      </c>
      <c r="AI8" s="430"/>
      <c r="AJ8" s="431" t="s">
        <v>13</v>
      </c>
      <c r="AK8" s="430"/>
      <c r="AL8" s="432" t="s">
        <v>14</v>
      </c>
      <c r="AM8" s="434" t="s">
        <v>36</v>
      </c>
      <c r="AN8" s="436" t="s">
        <v>12</v>
      </c>
      <c r="AO8" s="430"/>
      <c r="AP8" s="431" t="s">
        <v>13</v>
      </c>
      <c r="AQ8" s="430"/>
      <c r="AR8" s="432" t="s">
        <v>14</v>
      </c>
      <c r="AS8" s="437" t="s">
        <v>36</v>
      </c>
      <c r="AT8" s="429" t="s">
        <v>12</v>
      </c>
      <c r="AU8" s="430"/>
      <c r="AV8" s="431" t="s">
        <v>13</v>
      </c>
      <c r="AW8" s="430"/>
      <c r="AX8" s="432" t="s">
        <v>14</v>
      </c>
      <c r="AY8" s="453" t="s">
        <v>36</v>
      </c>
      <c r="AZ8" s="429" t="s">
        <v>12</v>
      </c>
      <c r="BA8" s="430"/>
      <c r="BB8" s="431" t="s">
        <v>13</v>
      </c>
      <c r="BC8" s="430"/>
      <c r="BD8" s="432" t="s">
        <v>14</v>
      </c>
      <c r="BE8" s="455" t="s">
        <v>43</v>
      </c>
      <c r="BF8" s="447"/>
      <c r="BG8" s="416"/>
    </row>
    <row r="9" spans="1:59" ht="80.099999999999994" customHeight="1" thickBot="1" x14ac:dyDescent="0.25">
      <c r="A9" s="420"/>
      <c r="B9" s="423"/>
      <c r="C9" s="426"/>
      <c r="D9" s="113" t="s">
        <v>37</v>
      </c>
      <c r="E9" s="114" t="s">
        <v>38</v>
      </c>
      <c r="F9" s="115" t="s">
        <v>37</v>
      </c>
      <c r="G9" s="114" t="s">
        <v>38</v>
      </c>
      <c r="H9" s="433"/>
      <c r="I9" s="438"/>
      <c r="J9" s="116" t="s">
        <v>37</v>
      </c>
      <c r="K9" s="114" t="s">
        <v>38</v>
      </c>
      <c r="L9" s="115" t="s">
        <v>37</v>
      </c>
      <c r="M9" s="114" t="s">
        <v>38</v>
      </c>
      <c r="N9" s="433"/>
      <c r="O9" s="435"/>
      <c r="P9" s="113" t="s">
        <v>37</v>
      </c>
      <c r="Q9" s="114" t="s">
        <v>38</v>
      </c>
      <c r="R9" s="115" t="s">
        <v>37</v>
      </c>
      <c r="S9" s="114" t="s">
        <v>38</v>
      </c>
      <c r="T9" s="433"/>
      <c r="U9" s="438"/>
      <c r="V9" s="116" t="s">
        <v>37</v>
      </c>
      <c r="W9" s="114" t="s">
        <v>38</v>
      </c>
      <c r="X9" s="115" t="s">
        <v>37</v>
      </c>
      <c r="Y9" s="114" t="s">
        <v>38</v>
      </c>
      <c r="Z9" s="433"/>
      <c r="AA9" s="454"/>
      <c r="AB9" s="113" t="s">
        <v>37</v>
      </c>
      <c r="AC9" s="114" t="s">
        <v>38</v>
      </c>
      <c r="AD9" s="115" t="s">
        <v>37</v>
      </c>
      <c r="AE9" s="114" t="s">
        <v>38</v>
      </c>
      <c r="AF9" s="433"/>
      <c r="AG9" s="438"/>
      <c r="AH9" s="116" t="s">
        <v>37</v>
      </c>
      <c r="AI9" s="114" t="s">
        <v>38</v>
      </c>
      <c r="AJ9" s="115" t="s">
        <v>37</v>
      </c>
      <c r="AK9" s="114" t="s">
        <v>38</v>
      </c>
      <c r="AL9" s="433"/>
      <c r="AM9" s="435"/>
      <c r="AN9" s="113" t="s">
        <v>37</v>
      </c>
      <c r="AO9" s="114" t="s">
        <v>38</v>
      </c>
      <c r="AP9" s="115" t="s">
        <v>37</v>
      </c>
      <c r="AQ9" s="114" t="s">
        <v>38</v>
      </c>
      <c r="AR9" s="433"/>
      <c r="AS9" s="438"/>
      <c r="AT9" s="116" t="s">
        <v>37</v>
      </c>
      <c r="AU9" s="114" t="s">
        <v>38</v>
      </c>
      <c r="AV9" s="115" t="s">
        <v>37</v>
      </c>
      <c r="AW9" s="114" t="s">
        <v>38</v>
      </c>
      <c r="AX9" s="433"/>
      <c r="AY9" s="454"/>
      <c r="AZ9" s="116" t="s">
        <v>37</v>
      </c>
      <c r="BA9" s="114" t="s">
        <v>39</v>
      </c>
      <c r="BB9" s="115" t="s">
        <v>37</v>
      </c>
      <c r="BC9" s="114" t="s">
        <v>39</v>
      </c>
      <c r="BD9" s="433"/>
      <c r="BE9" s="456"/>
      <c r="BF9" s="447"/>
      <c r="BG9" s="416"/>
    </row>
    <row r="10" spans="1:59" s="121" customFormat="1" ht="15.75" customHeight="1" thickBot="1" x14ac:dyDescent="0.35">
      <c r="A10" s="117"/>
      <c r="B10" s="118"/>
      <c r="C10" s="119" t="s">
        <v>54</v>
      </c>
      <c r="D10" s="120">
        <f>SZAK!D67</f>
        <v>0</v>
      </c>
      <c r="E10" s="120">
        <f>SZAK!E67</f>
        <v>0</v>
      </c>
      <c r="F10" s="120">
        <f>SZAK!F67</f>
        <v>30</v>
      </c>
      <c r="G10" s="120">
        <f>SZAK!G67</f>
        <v>600</v>
      </c>
      <c r="H10" s="120">
        <f>SZAK!H67</f>
        <v>27</v>
      </c>
      <c r="I10" s="120" t="str">
        <f>SZAK!I67</f>
        <v>x</v>
      </c>
      <c r="J10" s="120">
        <f>SZAK!J67</f>
        <v>16</v>
      </c>
      <c r="K10" s="120">
        <f>SZAK!K67</f>
        <v>224</v>
      </c>
      <c r="L10" s="120">
        <f>SZAK!L67</f>
        <v>16</v>
      </c>
      <c r="M10" s="120">
        <f>SZAK!M67</f>
        <v>224</v>
      </c>
      <c r="N10" s="120">
        <f>SZAK!N67</f>
        <v>31</v>
      </c>
      <c r="O10" s="120" t="str">
        <f>SZAK!O67</f>
        <v>x</v>
      </c>
      <c r="P10" s="120">
        <f>SZAK!P67</f>
        <v>10</v>
      </c>
      <c r="Q10" s="120">
        <f>SZAK!Q67</f>
        <v>140</v>
      </c>
      <c r="R10" s="120">
        <f>SZAK!R67</f>
        <v>21</v>
      </c>
      <c r="S10" s="120">
        <f>SZAK!S67</f>
        <v>304</v>
      </c>
      <c r="T10" s="120">
        <f>SZAK!T67</f>
        <v>29</v>
      </c>
      <c r="U10" s="120" t="str">
        <f>SZAK!U67</f>
        <v>x</v>
      </c>
      <c r="V10" s="120">
        <f>SZAK!V67</f>
        <v>12</v>
      </c>
      <c r="W10" s="120">
        <f>SZAK!W67</f>
        <v>168</v>
      </c>
      <c r="X10" s="120">
        <f>SZAK!X67</f>
        <v>20</v>
      </c>
      <c r="Y10" s="120">
        <f>SZAK!Y67</f>
        <v>280</v>
      </c>
      <c r="Z10" s="120">
        <f>SZAK!Z67</f>
        <v>31</v>
      </c>
      <c r="AA10" s="120" t="str">
        <f>SZAK!AA67</f>
        <v>x</v>
      </c>
      <c r="AB10" s="120">
        <f>SZAK!AB67</f>
        <v>3</v>
      </c>
      <c r="AC10" s="120">
        <f>SZAK!AC67</f>
        <v>42</v>
      </c>
      <c r="AD10" s="120">
        <f>SZAK!AD67</f>
        <v>5</v>
      </c>
      <c r="AE10" s="120">
        <f>SZAK!AE67</f>
        <v>70</v>
      </c>
      <c r="AF10" s="120">
        <f>SZAK!AF67</f>
        <v>8</v>
      </c>
      <c r="AG10" s="120" t="str">
        <f>SZAK!AG67</f>
        <v>x</v>
      </c>
      <c r="AH10" s="120">
        <f>SZAK!AH67</f>
        <v>2</v>
      </c>
      <c r="AI10" s="120">
        <f>SZAK!AI67</f>
        <v>28</v>
      </c>
      <c r="AJ10" s="120">
        <f>SZAK!AJ67</f>
        <v>8</v>
      </c>
      <c r="AK10" s="120">
        <f>SZAK!AK67</f>
        <v>116</v>
      </c>
      <c r="AL10" s="120">
        <f>SZAK!AL67</f>
        <v>10</v>
      </c>
      <c r="AM10" s="120" t="str">
        <f>SZAK!AM67</f>
        <v>x</v>
      </c>
      <c r="AN10" s="120">
        <f>SZAK!AN67</f>
        <v>0</v>
      </c>
      <c r="AO10" s="120">
        <f>SZAK!AO67</f>
        <v>0</v>
      </c>
      <c r="AP10" s="120">
        <f>SZAK!AP67</f>
        <v>6</v>
      </c>
      <c r="AQ10" s="120">
        <f>SZAK!AQ67</f>
        <v>88</v>
      </c>
      <c r="AR10" s="120">
        <f>SZAK!AR67</f>
        <v>6</v>
      </c>
      <c r="AS10" s="120" t="str">
        <f>SZAK!AS67</f>
        <v>x</v>
      </c>
      <c r="AT10" s="120">
        <f>SZAK!AT67</f>
        <v>0</v>
      </c>
      <c r="AU10" s="120">
        <f>SZAK!AU67</f>
        <v>0</v>
      </c>
      <c r="AV10" s="120">
        <f>SZAK!AV67</f>
        <v>16</v>
      </c>
      <c r="AW10" s="120">
        <f>SZAK!AW67</f>
        <v>236</v>
      </c>
      <c r="AX10" s="120">
        <f>SZAK!AX67</f>
        <v>16</v>
      </c>
      <c r="AY10" s="120" t="str">
        <f>SZAK!AY67</f>
        <v>x</v>
      </c>
      <c r="AZ10" s="120">
        <f>SZAK!AZ67</f>
        <v>43</v>
      </c>
      <c r="BA10" s="120">
        <f>SZAK!BA67</f>
        <v>602</v>
      </c>
      <c r="BB10" s="120">
        <f>SZAK!BB67</f>
        <v>120</v>
      </c>
      <c r="BC10" s="120">
        <f>SZAK!BC67</f>
        <v>1700</v>
      </c>
      <c r="BD10" s="120">
        <f>SZAK!BD67</f>
        <v>156</v>
      </c>
      <c r="BE10" s="120">
        <f>SZAK!BE67</f>
        <v>161</v>
      </c>
      <c r="BF10" s="184"/>
      <c r="BG10" s="184"/>
    </row>
    <row r="11" spans="1:59" s="121" customFormat="1" ht="15.75" customHeight="1" x14ac:dyDescent="0.3">
      <c r="A11" s="122" t="s">
        <v>7</v>
      </c>
      <c r="B11" s="123"/>
      <c r="C11" s="124" t="s">
        <v>50</v>
      </c>
      <c r="D11" s="125"/>
      <c r="E11" s="126"/>
      <c r="F11" s="127"/>
      <c r="G11" s="126"/>
      <c r="H11" s="127"/>
      <c r="I11" s="128"/>
      <c r="J11" s="127"/>
      <c r="K11" s="126"/>
      <c r="L11" s="127"/>
      <c r="M11" s="126"/>
      <c r="N11" s="127"/>
      <c r="O11" s="128"/>
      <c r="P11" s="127"/>
      <c r="Q11" s="126"/>
      <c r="R11" s="127"/>
      <c r="S11" s="126"/>
      <c r="T11" s="127"/>
      <c r="U11" s="128"/>
      <c r="V11" s="127"/>
      <c r="W11" s="126"/>
      <c r="X11" s="127"/>
      <c r="Y11" s="126"/>
      <c r="Z11" s="127"/>
      <c r="AA11" s="129"/>
      <c r="AB11" s="125"/>
      <c r="AC11" s="126"/>
      <c r="AD11" s="127"/>
      <c r="AE11" s="126"/>
      <c r="AF11" s="127"/>
      <c r="AG11" s="128"/>
      <c r="AH11" s="127"/>
      <c r="AI11" s="126"/>
      <c r="AJ11" s="127"/>
      <c r="AK11" s="126"/>
      <c r="AL11" s="127"/>
      <c r="AM11" s="128"/>
      <c r="AN11" s="127"/>
      <c r="AO11" s="126"/>
      <c r="AP11" s="127"/>
      <c r="AQ11" s="126"/>
      <c r="AR11" s="127"/>
      <c r="AS11" s="128"/>
      <c r="AT11" s="127"/>
      <c r="AU11" s="126"/>
      <c r="AV11" s="127"/>
      <c r="AW11" s="126"/>
      <c r="AX11" s="127"/>
      <c r="AY11" s="129"/>
      <c r="AZ11" s="130"/>
      <c r="BA11" s="130"/>
      <c r="BB11" s="130"/>
      <c r="BC11" s="130"/>
      <c r="BD11" s="130"/>
      <c r="BE11" s="131"/>
      <c r="BF11" s="185"/>
      <c r="BG11" s="185"/>
    </row>
    <row r="12" spans="1:59" s="286" customFormat="1" ht="15.75" customHeight="1" x14ac:dyDescent="0.25">
      <c r="A12" s="358" t="s">
        <v>419</v>
      </c>
      <c r="B12" s="51" t="s">
        <v>31</v>
      </c>
      <c r="C12" s="52" t="s">
        <v>151</v>
      </c>
      <c r="D12" s="102"/>
      <c r="E12" s="6" t="str">
        <f t="shared" ref="E12:E29" si="0">IF(D12*14=0,"",D12*14)</f>
        <v/>
      </c>
      <c r="F12" s="102"/>
      <c r="G12" s="6" t="str">
        <f t="shared" ref="G12:G29" si="1">IF(F12*14=0,"",F12*14)</f>
        <v/>
      </c>
      <c r="H12" s="102"/>
      <c r="I12" s="103"/>
      <c r="J12" s="56"/>
      <c r="K12" s="6" t="str">
        <f t="shared" ref="K12:K29" si="2">IF(J12*14=0,"",J12*14)</f>
        <v/>
      </c>
      <c r="L12" s="55"/>
      <c r="M12" s="6" t="str">
        <f t="shared" ref="M12:M29" si="3">IF(L12*14=0,"",L12*14)</f>
        <v/>
      </c>
      <c r="N12" s="55"/>
      <c r="O12" s="59"/>
      <c r="P12" s="55"/>
      <c r="Q12" s="6" t="str">
        <f t="shared" ref="Q12:Q29" si="4">IF(P12*14=0,"",P12*14)</f>
        <v/>
      </c>
      <c r="R12" s="55"/>
      <c r="S12" s="6" t="str">
        <f t="shared" ref="S12:S29" si="5">IF(R12*14=0,"",R12*14)</f>
        <v/>
      </c>
      <c r="T12" s="55"/>
      <c r="U12" s="58"/>
      <c r="V12" s="56"/>
      <c r="W12" s="6" t="str">
        <f t="shared" ref="W12:W29" si="6">IF(V12*14=0,"",V12*14)</f>
        <v/>
      </c>
      <c r="X12" s="55"/>
      <c r="Y12" s="6" t="str">
        <f t="shared" ref="Y12:Y29" si="7">IF(X12*14=0,"",X12*14)</f>
        <v/>
      </c>
      <c r="Z12" s="55"/>
      <c r="AA12" s="59"/>
      <c r="AB12" s="102">
        <v>1</v>
      </c>
      <c r="AC12" s="6">
        <f t="shared" ref="AC12:AC30" si="8">IF(AB12*14=0,"",AB12*14)</f>
        <v>14</v>
      </c>
      <c r="AD12" s="102">
        <v>2</v>
      </c>
      <c r="AE12" s="6">
        <f t="shared" ref="AE12:AE30" si="9">IF(AD12*14=0,"",AD12*14)</f>
        <v>28</v>
      </c>
      <c r="AF12" s="102">
        <v>4</v>
      </c>
      <c r="AG12" s="103" t="s">
        <v>15</v>
      </c>
      <c r="AH12" s="56"/>
      <c r="AI12" s="6" t="str">
        <f t="shared" ref="AI12:AI29" si="10">IF(AH12*14=0,"",AH12*14)</f>
        <v/>
      </c>
      <c r="AJ12" s="55"/>
      <c r="AK12" s="6" t="str">
        <f t="shared" ref="AK12:AK29" si="11">IF(AJ12*14=0,"",AJ12*14)</f>
        <v/>
      </c>
      <c r="AL12" s="55"/>
      <c r="AM12" s="59"/>
      <c r="AN12" s="56"/>
      <c r="AO12" s="6" t="str">
        <f t="shared" ref="AO12:AO29" si="12">IF(AN12*14=0,"",AN12*14)</f>
        <v/>
      </c>
      <c r="AP12" s="57"/>
      <c r="AQ12" s="6" t="str">
        <f t="shared" ref="AQ12:AQ29" si="13">IF(AP12*14=0,"",AP12*14)</f>
        <v/>
      </c>
      <c r="AR12" s="57"/>
      <c r="AS12" s="60"/>
      <c r="AT12" s="55"/>
      <c r="AU12" s="6" t="str">
        <f t="shared" ref="AU12:AU29" si="14">IF(AT12*14=0,"",AT12*14)</f>
        <v/>
      </c>
      <c r="AV12" s="55"/>
      <c r="AW12" s="6" t="str">
        <f t="shared" ref="AW12:AW29" si="15">IF(AV12*14=0,"",AV12*14)</f>
        <v/>
      </c>
      <c r="AX12" s="55"/>
      <c r="AY12" s="55"/>
      <c r="AZ12" s="7">
        <f t="shared" ref="AZ12:AZ32" si="16">IF(D12+J12+P12+V12+AB12+AH12+AN12+AT12=0,"",D12+J12+P12+V12+AB12+AH12+AN12+AT12)</f>
        <v>1</v>
      </c>
      <c r="BA12" s="6">
        <f t="shared" ref="BA12:BA32" si="17">IF((D12+J12+P12+V12+AB12+AH12+AN12+AT12)*14=0,"",(D12+J12+P12+V12+AB12+AH12+AN12+AT12)*14)</f>
        <v>14</v>
      </c>
      <c r="BB12" s="8">
        <f t="shared" ref="BB12:BB32" si="18">IF(F12+L12+R12+X12+AD12+AJ12+AP12+AV12=0,"",F12+L12+R12+X12+AD12+AJ12+AP12+AV12)</f>
        <v>2</v>
      </c>
      <c r="BC12" s="6">
        <f t="shared" ref="BC12:BC32" si="19">IF((L12+F12+R12+X12+AD12+AJ12+AP12+AV12)*14=0,"",(L12+F12+R12+X12+AD12+AJ12+AP12+AV12)*14)</f>
        <v>28</v>
      </c>
      <c r="BD12" s="8">
        <f t="shared" ref="BD12:BD32" si="20">IF(N12+H12+T12+Z12+AF12+AL12+AR12+AX12=0,"",N12+H12+T12+Z12+AF12+AL12+AR12+AX12)</f>
        <v>4</v>
      </c>
      <c r="BE12" s="9">
        <f t="shared" ref="BE12:BE32" si="21">IF(D12+F12+L12+J12+P12+R12+V12+X12+AB12+AD12+AH12+AJ12+AN12+AP12+AT12+AV12=0,"",D12+F12+L12+J12+P12+R12+V12+X12+AB12+AD12+AH12+AJ12+AN12+AP12+AT12+AV12)</f>
        <v>3</v>
      </c>
      <c r="BF12" s="245" t="s">
        <v>188</v>
      </c>
      <c r="BG12" s="245" t="s">
        <v>195</v>
      </c>
    </row>
    <row r="13" spans="1:59" s="286" customFormat="1" ht="15.75" customHeight="1" x14ac:dyDescent="0.25">
      <c r="A13" s="358" t="s">
        <v>420</v>
      </c>
      <c r="B13" s="51" t="s">
        <v>31</v>
      </c>
      <c r="C13" s="52" t="s">
        <v>393</v>
      </c>
      <c r="D13" s="102"/>
      <c r="E13" s="6" t="str">
        <f t="shared" si="0"/>
        <v/>
      </c>
      <c r="F13" s="102"/>
      <c r="G13" s="6" t="str">
        <f t="shared" si="1"/>
        <v/>
      </c>
      <c r="H13" s="102"/>
      <c r="I13" s="103"/>
      <c r="J13" s="56"/>
      <c r="K13" s="6" t="str">
        <f t="shared" si="2"/>
        <v/>
      </c>
      <c r="L13" s="55"/>
      <c r="M13" s="6" t="str">
        <f t="shared" si="3"/>
        <v/>
      </c>
      <c r="N13" s="55"/>
      <c r="O13" s="59"/>
      <c r="P13" s="55"/>
      <c r="Q13" s="6" t="str">
        <f t="shared" si="4"/>
        <v/>
      </c>
      <c r="R13" s="55"/>
      <c r="S13" s="6" t="str">
        <f t="shared" si="5"/>
        <v/>
      </c>
      <c r="T13" s="55"/>
      <c r="U13" s="58"/>
      <c r="V13" s="56"/>
      <c r="W13" s="6" t="str">
        <f t="shared" si="6"/>
        <v/>
      </c>
      <c r="X13" s="55"/>
      <c r="Y13" s="6" t="str">
        <f t="shared" si="7"/>
        <v/>
      </c>
      <c r="Z13" s="55"/>
      <c r="AA13" s="59"/>
      <c r="AB13" s="102">
        <v>3</v>
      </c>
      <c r="AC13" s="6">
        <f t="shared" si="8"/>
        <v>42</v>
      </c>
      <c r="AD13" s="102">
        <v>2</v>
      </c>
      <c r="AE13" s="6">
        <f t="shared" si="9"/>
        <v>28</v>
      </c>
      <c r="AF13" s="102">
        <v>6</v>
      </c>
      <c r="AG13" s="103" t="s">
        <v>15</v>
      </c>
      <c r="AH13" s="56"/>
      <c r="AI13" s="6" t="str">
        <f t="shared" si="10"/>
        <v/>
      </c>
      <c r="AJ13" s="55"/>
      <c r="AK13" s="6" t="str">
        <f t="shared" si="11"/>
        <v/>
      </c>
      <c r="AL13" s="55"/>
      <c r="AM13" s="59"/>
      <c r="AN13" s="56"/>
      <c r="AO13" s="6" t="str">
        <f t="shared" si="12"/>
        <v/>
      </c>
      <c r="AP13" s="57"/>
      <c r="AQ13" s="6" t="str">
        <f t="shared" si="13"/>
        <v/>
      </c>
      <c r="AR13" s="57"/>
      <c r="AS13" s="60"/>
      <c r="AT13" s="55"/>
      <c r="AU13" s="6" t="str">
        <f t="shared" si="14"/>
        <v/>
      </c>
      <c r="AV13" s="55"/>
      <c r="AW13" s="6" t="str">
        <f t="shared" si="15"/>
        <v/>
      </c>
      <c r="AX13" s="55"/>
      <c r="AY13" s="55"/>
      <c r="AZ13" s="7">
        <f t="shared" si="16"/>
        <v>3</v>
      </c>
      <c r="BA13" s="6">
        <f t="shared" si="17"/>
        <v>42</v>
      </c>
      <c r="BB13" s="8">
        <f t="shared" si="18"/>
        <v>2</v>
      </c>
      <c r="BC13" s="6">
        <f t="shared" si="19"/>
        <v>28</v>
      </c>
      <c r="BD13" s="8">
        <f t="shared" si="20"/>
        <v>6</v>
      </c>
      <c r="BE13" s="9">
        <f t="shared" si="21"/>
        <v>5</v>
      </c>
      <c r="BF13" s="245" t="s">
        <v>188</v>
      </c>
      <c r="BG13" s="246" t="s">
        <v>442</v>
      </c>
    </row>
    <row r="14" spans="1:59" s="286" customFormat="1" ht="15.75" customHeight="1" x14ac:dyDescent="0.25">
      <c r="A14" s="234" t="s">
        <v>152</v>
      </c>
      <c r="B14" s="51" t="s">
        <v>31</v>
      </c>
      <c r="C14" s="52" t="s">
        <v>153</v>
      </c>
      <c r="D14" s="102"/>
      <c r="E14" s="6" t="str">
        <f t="shared" si="0"/>
        <v/>
      </c>
      <c r="F14" s="102"/>
      <c r="G14" s="6" t="str">
        <f t="shared" si="1"/>
        <v/>
      </c>
      <c r="H14" s="102"/>
      <c r="I14" s="103"/>
      <c r="J14" s="56"/>
      <c r="K14" s="6" t="str">
        <f t="shared" si="2"/>
        <v/>
      </c>
      <c r="L14" s="55"/>
      <c r="M14" s="6" t="str">
        <f t="shared" si="3"/>
        <v/>
      </c>
      <c r="N14" s="55"/>
      <c r="O14" s="59"/>
      <c r="P14" s="55"/>
      <c r="Q14" s="6" t="str">
        <f t="shared" si="4"/>
        <v/>
      </c>
      <c r="R14" s="55"/>
      <c r="S14" s="6" t="str">
        <f t="shared" si="5"/>
        <v/>
      </c>
      <c r="T14" s="55"/>
      <c r="U14" s="58"/>
      <c r="V14" s="56"/>
      <c r="W14" s="6" t="str">
        <f t="shared" si="6"/>
        <v/>
      </c>
      <c r="X14" s="55"/>
      <c r="Y14" s="6" t="str">
        <f t="shared" si="7"/>
        <v/>
      </c>
      <c r="Z14" s="55"/>
      <c r="AA14" s="59"/>
      <c r="AB14" s="102">
        <v>2</v>
      </c>
      <c r="AC14" s="6">
        <f t="shared" si="8"/>
        <v>28</v>
      </c>
      <c r="AD14" s="102">
        <v>1</v>
      </c>
      <c r="AE14" s="6">
        <v>14</v>
      </c>
      <c r="AF14" s="102">
        <v>3</v>
      </c>
      <c r="AG14" s="103" t="s">
        <v>75</v>
      </c>
      <c r="AH14" s="56"/>
      <c r="AI14" s="6" t="str">
        <f t="shared" si="10"/>
        <v/>
      </c>
      <c r="AJ14" s="55"/>
      <c r="AK14" s="6" t="str">
        <f t="shared" si="11"/>
        <v/>
      </c>
      <c r="AL14" s="55"/>
      <c r="AM14" s="59"/>
      <c r="AN14" s="56"/>
      <c r="AO14" s="6" t="str">
        <f t="shared" si="12"/>
        <v/>
      </c>
      <c r="AP14" s="57"/>
      <c r="AQ14" s="6" t="str">
        <f t="shared" si="13"/>
        <v/>
      </c>
      <c r="AR14" s="57"/>
      <c r="AS14" s="60"/>
      <c r="AT14" s="55"/>
      <c r="AU14" s="6" t="str">
        <f t="shared" si="14"/>
        <v/>
      </c>
      <c r="AV14" s="55"/>
      <c r="AW14" s="6" t="str">
        <f t="shared" si="15"/>
        <v/>
      </c>
      <c r="AX14" s="55"/>
      <c r="AY14" s="55"/>
      <c r="AZ14" s="7">
        <f t="shared" si="16"/>
        <v>2</v>
      </c>
      <c r="BA14" s="6">
        <f t="shared" si="17"/>
        <v>28</v>
      </c>
      <c r="BB14" s="8">
        <f t="shared" si="18"/>
        <v>1</v>
      </c>
      <c r="BC14" s="6">
        <f t="shared" si="19"/>
        <v>14</v>
      </c>
      <c r="BD14" s="8">
        <f t="shared" si="20"/>
        <v>3</v>
      </c>
      <c r="BE14" s="9">
        <f t="shared" si="21"/>
        <v>3</v>
      </c>
      <c r="BF14" s="245" t="s">
        <v>188</v>
      </c>
      <c r="BG14" s="245" t="s">
        <v>189</v>
      </c>
    </row>
    <row r="15" spans="1:59" s="286" customFormat="1" ht="15.75" customHeight="1" x14ac:dyDescent="0.25">
      <c r="A15" s="234" t="s">
        <v>336</v>
      </c>
      <c r="B15" s="51" t="s">
        <v>31</v>
      </c>
      <c r="C15" s="52" t="s">
        <v>170</v>
      </c>
      <c r="D15" s="102"/>
      <c r="E15" s="6" t="str">
        <f t="shared" si="0"/>
        <v/>
      </c>
      <c r="F15" s="102"/>
      <c r="G15" s="6" t="str">
        <f t="shared" si="1"/>
        <v/>
      </c>
      <c r="H15" s="102"/>
      <c r="I15" s="103"/>
      <c r="J15" s="56"/>
      <c r="K15" s="6" t="str">
        <f t="shared" si="2"/>
        <v/>
      </c>
      <c r="L15" s="55"/>
      <c r="M15" s="6" t="str">
        <f t="shared" si="3"/>
        <v/>
      </c>
      <c r="N15" s="55"/>
      <c r="O15" s="59"/>
      <c r="P15" s="55"/>
      <c r="Q15" s="6" t="str">
        <f t="shared" si="4"/>
        <v/>
      </c>
      <c r="R15" s="55"/>
      <c r="S15" s="6" t="str">
        <f t="shared" si="5"/>
        <v/>
      </c>
      <c r="T15" s="55"/>
      <c r="U15" s="58"/>
      <c r="V15" s="56"/>
      <c r="W15" s="6" t="str">
        <f t="shared" si="6"/>
        <v/>
      </c>
      <c r="X15" s="55"/>
      <c r="Y15" s="6" t="str">
        <f t="shared" si="7"/>
        <v/>
      </c>
      <c r="Z15" s="55"/>
      <c r="AA15" s="59"/>
      <c r="AB15" s="102">
        <v>2</v>
      </c>
      <c r="AC15" s="6">
        <f t="shared" si="8"/>
        <v>28</v>
      </c>
      <c r="AD15" s="102">
        <v>2</v>
      </c>
      <c r="AE15" s="6">
        <v>28</v>
      </c>
      <c r="AF15" s="102">
        <v>4</v>
      </c>
      <c r="AG15" s="103" t="s">
        <v>91</v>
      </c>
      <c r="AH15" s="56"/>
      <c r="AI15" s="6" t="str">
        <f t="shared" si="10"/>
        <v/>
      </c>
      <c r="AJ15" s="55"/>
      <c r="AK15" s="6" t="str">
        <f t="shared" si="11"/>
        <v/>
      </c>
      <c r="AL15" s="55"/>
      <c r="AM15" s="59"/>
      <c r="AN15" s="56"/>
      <c r="AO15" s="6" t="str">
        <f t="shared" si="12"/>
        <v/>
      </c>
      <c r="AP15" s="57"/>
      <c r="AQ15" s="6" t="str">
        <f t="shared" si="13"/>
        <v/>
      </c>
      <c r="AR15" s="57"/>
      <c r="AS15" s="60"/>
      <c r="AT15" s="55"/>
      <c r="AU15" s="6" t="str">
        <f t="shared" si="14"/>
        <v/>
      </c>
      <c r="AV15" s="55"/>
      <c r="AW15" s="6" t="str">
        <f t="shared" si="15"/>
        <v/>
      </c>
      <c r="AX15" s="55"/>
      <c r="AY15" s="55"/>
      <c r="AZ15" s="7">
        <f t="shared" si="16"/>
        <v>2</v>
      </c>
      <c r="BA15" s="6">
        <f t="shared" si="17"/>
        <v>28</v>
      </c>
      <c r="BB15" s="8">
        <f t="shared" si="18"/>
        <v>2</v>
      </c>
      <c r="BC15" s="6">
        <f t="shared" si="19"/>
        <v>28</v>
      </c>
      <c r="BD15" s="8">
        <f t="shared" si="20"/>
        <v>4</v>
      </c>
      <c r="BE15" s="9">
        <f t="shared" si="21"/>
        <v>4</v>
      </c>
      <c r="BF15" s="245" t="s">
        <v>188</v>
      </c>
      <c r="BG15" s="245" t="s">
        <v>192</v>
      </c>
    </row>
    <row r="16" spans="1:59" s="286" customFormat="1" ht="15.75" customHeight="1" x14ac:dyDescent="0.25">
      <c r="A16" s="358" t="s">
        <v>429</v>
      </c>
      <c r="B16" s="51" t="s">
        <v>31</v>
      </c>
      <c r="C16" s="52" t="s">
        <v>398</v>
      </c>
      <c r="D16" s="102"/>
      <c r="E16" s="6" t="str">
        <f t="shared" si="0"/>
        <v/>
      </c>
      <c r="F16" s="102"/>
      <c r="G16" s="6" t="str">
        <f t="shared" si="1"/>
        <v/>
      </c>
      <c r="H16" s="102"/>
      <c r="I16" s="103"/>
      <c r="J16" s="56"/>
      <c r="K16" s="6" t="str">
        <f t="shared" si="2"/>
        <v/>
      </c>
      <c r="L16" s="55"/>
      <c r="M16" s="6" t="str">
        <f t="shared" si="3"/>
        <v/>
      </c>
      <c r="N16" s="55"/>
      <c r="O16" s="59"/>
      <c r="P16" s="55"/>
      <c r="Q16" s="6" t="str">
        <f t="shared" si="4"/>
        <v/>
      </c>
      <c r="R16" s="55"/>
      <c r="S16" s="6" t="str">
        <f t="shared" si="5"/>
        <v/>
      </c>
      <c r="T16" s="55"/>
      <c r="U16" s="58"/>
      <c r="V16" s="56"/>
      <c r="W16" s="6" t="str">
        <f t="shared" si="6"/>
        <v/>
      </c>
      <c r="X16" s="55"/>
      <c r="Y16" s="6" t="str">
        <f t="shared" si="7"/>
        <v/>
      </c>
      <c r="Z16" s="55"/>
      <c r="AA16" s="59"/>
      <c r="AB16" s="102">
        <v>2</v>
      </c>
      <c r="AC16" s="6">
        <f t="shared" si="8"/>
        <v>28</v>
      </c>
      <c r="AD16" s="102">
        <v>2</v>
      </c>
      <c r="AE16" s="6">
        <f t="shared" si="9"/>
        <v>28</v>
      </c>
      <c r="AF16" s="102">
        <v>4</v>
      </c>
      <c r="AG16" s="103" t="s">
        <v>75</v>
      </c>
      <c r="AH16" s="56"/>
      <c r="AI16" s="6" t="str">
        <f t="shared" si="10"/>
        <v/>
      </c>
      <c r="AJ16" s="55"/>
      <c r="AK16" s="6" t="str">
        <f t="shared" si="11"/>
        <v/>
      </c>
      <c r="AL16" s="55"/>
      <c r="AM16" s="59"/>
      <c r="AN16" s="56"/>
      <c r="AO16" s="6" t="str">
        <f t="shared" si="12"/>
        <v/>
      </c>
      <c r="AP16" s="57"/>
      <c r="AQ16" s="6" t="str">
        <f t="shared" si="13"/>
        <v/>
      </c>
      <c r="AR16" s="57"/>
      <c r="AS16" s="60"/>
      <c r="AT16" s="55"/>
      <c r="AU16" s="6" t="str">
        <f t="shared" si="14"/>
        <v/>
      </c>
      <c r="AV16" s="55"/>
      <c r="AW16" s="6" t="str">
        <f t="shared" si="15"/>
        <v/>
      </c>
      <c r="AX16" s="55"/>
      <c r="AY16" s="55"/>
      <c r="AZ16" s="7">
        <f t="shared" si="16"/>
        <v>2</v>
      </c>
      <c r="BA16" s="6">
        <f t="shared" si="17"/>
        <v>28</v>
      </c>
      <c r="BB16" s="8">
        <f t="shared" si="18"/>
        <v>2</v>
      </c>
      <c r="BC16" s="6">
        <f t="shared" si="19"/>
        <v>28</v>
      </c>
      <c r="BD16" s="8">
        <f t="shared" si="20"/>
        <v>4</v>
      </c>
      <c r="BE16" s="9">
        <f t="shared" si="21"/>
        <v>4</v>
      </c>
      <c r="BF16" s="245" t="s">
        <v>188</v>
      </c>
      <c r="BG16" s="245" t="s">
        <v>195</v>
      </c>
    </row>
    <row r="17" spans="1:59" s="286" customFormat="1" ht="15.75" customHeight="1" x14ac:dyDescent="0.25">
      <c r="A17" s="234" t="s">
        <v>155</v>
      </c>
      <c r="B17" s="51" t="s">
        <v>31</v>
      </c>
      <c r="C17" s="52" t="s">
        <v>156</v>
      </c>
      <c r="D17" s="102"/>
      <c r="E17" s="6" t="str">
        <f t="shared" si="0"/>
        <v/>
      </c>
      <c r="F17" s="102"/>
      <c r="G17" s="6" t="str">
        <f t="shared" si="1"/>
        <v/>
      </c>
      <c r="H17" s="102"/>
      <c r="I17" s="103"/>
      <c r="J17" s="56"/>
      <c r="K17" s="6" t="str">
        <f t="shared" si="2"/>
        <v/>
      </c>
      <c r="L17" s="55"/>
      <c r="M17" s="6" t="str">
        <f t="shared" si="3"/>
        <v/>
      </c>
      <c r="N17" s="55"/>
      <c r="O17" s="59"/>
      <c r="P17" s="55"/>
      <c r="Q17" s="6" t="str">
        <f t="shared" si="4"/>
        <v/>
      </c>
      <c r="R17" s="55"/>
      <c r="S17" s="6" t="str">
        <f t="shared" si="5"/>
        <v/>
      </c>
      <c r="T17" s="55"/>
      <c r="U17" s="58"/>
      <c r="V17" s="56"/>
      <c r="W17" s="6" t="str">
        <f t="shared" si="6"/>
        <v/>
      </c>
      <c r="X17" s="55"/>
      <c r="Y17" s="6" t="str">
        <f t="shared" si="7"/>
        <v/>
      </c>
      <c r="Z17" s="55"/>
      <c r="AA17" s="59"/>
      <c r="AB17" s="102"/>
      <c r="AC17" s="6" t="str">
        <f t="shared" si="8"/>
        <v/>
      </c>
      <c r="AD17" s="102"/>
      <c r="AE17" s="6" t="str">
        <f t="shared" si="9"/>
        <v/>
      </c>
      <c r="AF17" s="102"/>
      <c r="AG17" s="103"/>
      <c r="AH17" s="56">
        <v>1</v>
      </c>
      <c r="AI17" s="6">
        <f t="shared" si="10"/>
        <v>14</v>
      </c>
      <c r="AJ17" s="55">
        <v>2</v>
      </c>
      <c r="AK17" s="6">
        <f t="shared" si="11"/>
        <v>28</v>
      </c>
      <c r="AL17" s="55">
        <v>4</v>
      </c>
      <c r="AM17" s="59" t="s">
        <v>75</v>
      </c>
      <c r="AN17" s="56"/>
      <c r="AO17" s="6" t="str">
        <f t="shared" si="12"/>
        <v/>
      </c>
      <c r="AP17" s="57"/>
      <c r="AQ17" s="6" t="str">
        <f t="shared" si="13"/>
        <v/>
      </c>
      <c r="AR17" s="57"/>
      <c r="AS17" s="60"/>
      <c r="AT17" s="55"/>
      <c r="AU17" s="6" t="str">
        <f t="shared" si="14"/>
        <v/>
      </c>
      <c r="AV17" s="55"/>
      <c r="AW17" s="6" t="str">
        <f t="shared" si="15"/>
        <v/>
      </c>
      <c r="AX17" s="55"/>
      <c r="AY17" s="55"/>
      <c r="AZ17" s="7">
        <f t="shared" si="16"/>
        <v>1</v>
      </c>
      <c r="BA17" s="6">
        <f t="shared" si="17"/>
        <v>14</v>
      </c>
      <c r="BB17" s="8">
        <f t="shared" si="18"/>
        <v>2</v>
      </c>
      <c r="BC17" s="6">
        <f t="shared" si="19"/>
        <v>28</v>
      </c>
      <c r="BD17" s="8">
        <f t="shared" si="20"/>
        <v>4</v>
      </c>
      <c r="BE17" s="9">
        <f t="shared" si="21"/>
        <v>3</v>
      </c>
      <c r="BF17" s="247" t="s">
        <v>188</v>
      </c>
      <c r="BG17" s="245" t="s">
        <v>192</v>
      </c>
    </row>
    <row r="18" spans="1:59" s="286" customFormat="1" ht="15.75" customHeight="1" x14ac:dyDescent="0.25">
      <c r="A18" s="358" t="s">
        <v>421</v>
      </c>
      <c r="B18" s="51" t="s">
        <v>31</v>
      </c>
      <c r="C18" s="52" t="s">
        <v>157</v>
      </c>
      <c r="D18" s="102"/>
      <c r="E18" s="6" t="str">
        <f t="shared" si="0"/>
        <v/>
      </c>
      <c r="F18" s="102"/>
      <c r="G18" s="6" t="str">
        <f t="shared" si="1"/>
        <v/>
      </c>
      <c r="H18" s="102"/>
      <c r="I18" s="103"/>
      <c r="J18" s="56"/>
      <c r="K18" s="6" t="str">
        <f t="shared" si="2"/>
        <v/>
      </c>
      <c r="L18" s="55"/>
      <c r="M18" s="6" t="str">
        <f t="shared" si="3"/>
        <v/>
      </c>
      <c r="N18" s="55"/>
      <c r="O18" s="59"/>
      <c r="P18" s="55"/>
      <c r="Q18" s="6" t="str">
        <f t="shared" si="4"/>
        <v/>
      </c>
      <c r="R18" s="55"/>
      <c r="S18" s="6" t="str">
        <f t="shared" si="5"/>
        <v/>
      </c>
      <c r="T18" s="55"/>
      <c r="U18" s="58"/>
      <c r="V18" s="56"/>
      <c r="W18" s="6" t="str">
        <f t="shared" si="6"/>
        <v/>
      </c>
      <c r="X18" s="55"/>
      <c r="Y18" s="6" t="str">
        <f t="shared" si="7"/>
        <v/>
      </c>
      <c r="Z18" s="55"/>
      <c r="AA18" s="59"/>
      <c r="AB18" s="102"/>
      <c r="AC18" s="6" t="str">
        <f t="shared" si="8"/>
        <v/>
      </c>
      <c r="AD18" s="102"/>
      <c r="AE18" s="6" t="str">
        <f t="shared" si="9"/>
        <v/>
      </c>
      <c r="AF18" s="102"/>
      <c r="AG18" s="103"/>
      <c r="AH18" s="56">
        <v>2</v>
      </c>
      <c r="AI18" s="6">
        <f t="shared" si="10"/>
        <v>28</v>
      </c>
      <c r="AJ18" s="55">
        <v>1</v>
      </c>
      <c r="AK18" s="6">
        <f t="shared" si="11"/>
        <v>14</v>
      </c>
      <c r="AL18" s="55">
        <v>4</v>
      </c>
      <c r="AM18" s="59" t="s">
        <v>15</v>
      </c>
      <c r="AN18" s="56"/>
      <c r="AO18" s="6" t="str">
        <f t="shared" si="12"/>
        <v/>
      </c>
      <c r="AP18" s="57"/>
      <c r="AQ18" s="6" t="str">
        <f t="shared" si="13"/>
        <v/>
      </c>
      <c r="AR18" s="57"/>
      <c r="AS18" s="60"/>
      <c r="AT18" s="55"/>
      <c r="AU18" s="6" t="str">
        <f t="shared" si="14"/>
        <v/>
      </c>
      <c r="AV18" s="55"/>
      <c r="AW18" s="6" t="str">
        <f t="shared" si="15"/>
        <v/>
      </c>
      <c r="AX18" s="55"/>
      <c r="AY18" s="55"/>
      <c r="AZ18" s="7">
        <f t="shared" si="16"/>
        <v>2</v>
      </c>
      <c r="BA18" s="6">
        <f t="shared" si="17"/>
        <v>28</v>
      </c>
      <c r="BB18" s="8">
        <f t="shared" si="18"/>
        <v>1</v>
      </c>
      <c r="BC18" s="6">
        <f t="shared" si="19"/>
        <v>14</v>
      </c>
      <c r="BD18" s="8">
        <f t="shared" si="20"/>
        <v>4</v>
      </c>
      <c r="BE18" s="183">
        <f t="shared" si="21"/>
        <v>3</v>
      </c>
      <c r="BF18" s="249" t="s">
        <v>188</v>
      </c>
      <c r="BG18" s="250" t="s">
        <v>205</v>
      </c>
    </row>
    <row r="19" spans="1:59" s="286" customFormat="1" ht="15.75" customHeight="1" x14ac:dyDescent="0.25">
      <c r="A19" s="234" t="s">
        <v>171</v>
      </c>
      <c r="B19" s="51" t="s">
        <v>31</v>
      </c>
      <c r="C19" s="52" t="s">
        <v>172</v>
      </c>
      <c r="D19" s="102"/>
      <c r="E19" s="6" t="str">
        <f t="shared" si="0"/>
        <v/>
      </c>
      <c r="F19" s="102"/>
      <c r="G19" s="6" t="str">
        <f t="shared" si="1"/>
        <v/>
      </c>
      <c r="H19" s="102"/>
      <c r="I19" s="103"/>
      <c r="J19" s="56"/>
      <c r="K19" s="6" t="str">
        <f t="shared" si="2"/>
        <v/>
      </c>
      <c r="L19" s="55"/>
      <c r="M19" s="6" t="str">
        <f t="shared" si="3"/>
        <v/>
      </c>
      <c r="N19" s="55"/>
      <c r="O19" s="59"/>
      <c r="P19" s="55"/>
      <c r="Q19" s="6" t="str">
        <f t="shared" si="4"/>
        <v/>
      </c>
      <c r="R19" s="55"/>
      <c r="S19" s="6" t="str">
        <f t="shared" si="5"/>
        <v/>
      </c>
      <c r="T19" s="55"/>
      <c r="U19" s="58"/>
      <c r="V19" s="56"/>
      <c r="W19" s="6" t="str">
        <f t="shared" si="6"/>
        <v/>
      </c>
      <c r="X19" s="55"/>
      <c r="Y19" s="6" t="str">
        <f t="shared" si="7"/>
        <v/>
      </c>
      <c r="Z19" s="55"/>
      <c r="AA19" s="59"/>
      <c r="AB19" s="102"/>
      <c r="AC19" s="6" t="str">
        <f t="shared" si="8"/>
        <v/>
      </c>
      <c r="AD19" s="102"/>
      <c r="AE19" s="6" t="str">
        <f t="shared" si="9"/>
        <v/>
      </c>
      <c r="AF19" s="102"/>
      <c r="AG19" s="103"/>
      <c r="AH19" s="56">
        <v>2</v>
      </c>
      <c r="AI19" s="6">
        <f t="shared" si="10"/>
        <v>28</v>
      </c>
      <c r="AJ19" s="55">
        <v>3</v>
      </c>
      <c r="AK19" s="6">
        <f t="shared" si="11"/>
        <v>42</v>
      </c>
      <c r="AL19" s="55">
        <v>5</v>
      </c>
      <c r="AM19" s="59" t="s">
        <v>75</v>
      </c>
      <c r="AN19" s="56"/>
      <c r="AO19" s="6" t="str">
        <f t="shared" si="12"/>
        <v/>
      </c>
      <c r="AP19" s="57"/>
      <c r="AQ19" s="6" t="str">
        <f t="shared" si="13"/>
        <v/>
      </c>
      <c r="AR19" s="57"/>
      <c r="AS19" s="60"/>
      <c r="AT19" s="55"/>
      <c r="AU19" s="6" t="str">
        <f t="shared" si="14"/>
        <v/>
      </c>
      <c r="AV19" s="55"/>
      <c r="AW19" s="6" t="str">
        <f t="shared" si="15"/>
        <v/>
      </c>
      <c r="AX19" s="55"/>
      <c r="AY19" s="55"/>
      <c r="AZ19" s="7">
        <f t="shared" si="16"/>
        <v>2</v>
      </c>
      <c r="BA19" s="6">
        <f t="shared" si="17"/>
        <v>28</v>
      </c>
      <c r="BB19" s="8">
        <f t="shared" si="18"/>
        <v>3</v>
      </c>
      <c r="BC19" s="6">
        <f t="shared" si="19"/>
        <v>42</v>
      </c>
      <c r="BD19" s="8">
        <f t="shared" si="20"/>
        <v>5</v>
      </c>
      <c r="BE19" s="183">
        <f t="shared" si="21"/>
        <v>5</v>
      </c>
      <c r="BF19" s="249" t="s">
        <v>188</v>
      </c>
      <c r="BG19" s="354" t="s">
        <v>202</v>
      </c>
    </row>
    <row r="20" spans="1:59" s="286" customFormat="1" ht="15.75" customHeight="1" x14ac:dyDescent="0.25">
      <c r="A20" s="358" t="s">
        <v>430</v>
      </c>
      <c r="B20" s="51" t="s">
        <v>31</v>
      </c>
      <c r="C20" s="52" t="s">
        <v>173</v>
      </c>
      <c r="D20" s="102"/>
      <c r="E20" s="6" t="str">
        <f t="shared" si="0"/>
        <v/>
      </c>
      <c r="F20" s="102"/>
      <c r="G20" s="6" t="str">
        <f t="shared" si="1"/>
        <v/>
      </c>
      <c r="H20" s="102"/>
      <c r="I20" s="103"/>
      <c r="J20" s="56"/>
      <c r="K20" s="6" t="str">
        <f t="shared" si="2"/>
        <v/>
      </c>
      <c r="L20" s="55"/>
      <c r="M20" s="6" t="str">
        <f t="shared" si="3"/>
        <v/>
      </c>
      <c r="N20" s="55"/>
      <c r="O20" s="59"/>
      <c r="P20" s="55"/>
      <c r="Q20" s="6" t="str">
        <f t="shared" si="4"/>
        <v/>
      </c>
      <c r="R20" s="55"/>
      <c r="S20" s="6" t="str">
        <f t="shared" si="5"/>
        <v/>
      </c>
      <c r="T20" s="55"/>
      <c r="U20" s="58"/>
      <c r="V20" s="56"/>
      <c r="W20" s="6" t="str">
        <f t="shared" si="6"/>
        <v/>
      </c>
      <c r="X20" s="55"/>
      <c r="Y20" s="6" t="str">
        <f t="shared" si="7"/>
        <v/>
      </c>
      <c r="Z20" s="55"/>
      <c r="AA20" s="59"/>
      <c r="AB20" s="102"/>
      <c r="AC20" s="6" t="str">
        <f t="shared" si="8"/>
        <v/>
      </c>
      <c r="AD20" s="102"/>
      <c r="AE20" s="6" t="str">
        <f t="shared" si="9"/>
        <v/>
      </c>
      <c r="AF20" s="102"/>
      <c r="AG20" s="103"/>
      <c r="AH20" s="56">
        <v>2</v>
      </c>
      <c r="AI20" s="6">
        <f t="shared" si="10"/>
        <v>28</v>
      </c>
      <c r="AJ20" s="55">
        <v>2</v>
      </c>
      <c r="AK20" s="6">
        <f t="shared" si="11"/>
        <v>28</v>
      </c>
      <c r="AL20" s="55">
        <v>4</v>
      </c>
      <c r="AM20" s="59" t="s">
        <v>15</v>
      </c>
      <c r="AN20" s="56"/>
      <c r="AO20" s="6" t="str">
        <f t="shared" si="12"/>
        <v/>
      </c>
      <c r="AP20" s="57"/>
      <c r="AQ20" s="6" t="str">
        <f t="shared" si="13"/>
        <v/>
      </c>
      <c r="AR20" s="57"/>
      <c r="AS20" s="60"/>
      <c r="AT20" s="55"/>
      <c r="AU20" s="6" t="str">
        <f t="shared" si="14"/>
        <v/>
      </c>
      <c r="AV20" s="55"/>
      <c r="AW20" s="6" t="str">
        <f t="shared" si="15"/>
        <v/>
      </c>
      <c r="AX20" s="55"/>
      <c r="AY20" s="55"/>
      <c r="AZ20" s="7">
        <f t="shared" si="16"/>
        <v>2</v>
      </c>
      <c r="BA20" s="6">
        <f t="shared" si="17"/>
        <v>28</v>
      </c>
      <c r="BB20" s="8">
        <f t="shared" si="18"/>
        <v>2</v>
      </c>
      <c r="BC20" s="6">
        <f t="shared" si="19"/>
        <v>28</v>
      </c>
      <c r="BD20" s="8">
        <f t="shared" si="20"/>
        <v>4</v>
      </c>
      <c r="BE20" s="183">
        <f t="shared" si="21"/>
        <v>4</v>
      </c>
      <c r="BF20" s="249" t="s">
        <v>188</v>
      </c>
      <c r="BG20" s="355" t="s">
        <v>204</v>
      </c>
    </row>
    <row r="21" spans="1:59" s="286" customFormat="1" ht="15.75" customHeight="1" x14ac:dyDescent="0.25">
      <c r="A21" s="358" t="s">
        <v>432</v>
      </c>
      <c r="B21" s="51" t="s">
        <v>31</v>
      </c>
      <c r="C21" s="52" t="s">
        <v>431</v>
      </c>
      <c r="D21" s="102"/>
      <c r="E21" s="6" t="str">
        <f t="shared" si="0"/>
        <v/>
      </c>
      <c r="F21" s="102"/>
      <c r="G21" s="6" t="str">
        <f t="shared" si="1"/>
        <v/>
      </c>
      <c r="H21" s="102"/>
      <c r="I21" s="103"/>
      <c r="J21" s="56"/>
      <c r="K21" s="6" t="str">
        <f t="shared" si="2"/>
        <v/>
      </c>
      <c r="L21" s="55"/>
      <c r="M21" s="6" t="str">
        <f t="shared" si="3"/>
        <v/>
      </c>
      <c r="N21" s="55"/>
      <c r="O21" s="59"/>
      <c r="P21" s="55"/>
      <c r="Q21" s="6" t="str">
        <f t="shared" si="4"/>
        <v/>
      </c>
      <c r="R21" s="55"/>
      <c r="S21" s="6" t="str">
        <f t="shared" si="5"/>
        <v/>
      </c>
      <c r="T21" s="55"/>
      <c r="U21" s="58"/>
      <c r="V21" s="56"/>
      <c r="W21" s="6" t="str">
        <f t="shared" si="6"/>
        <v/>
      </c>
      <c r="X21" s="55"/>
      <c r="Y21" s="6" t="str">
        <f t="shared" si="7"/>
        <v/>
      </c>
      <c r="Z21" s="55"/>
      <c r="AA21" s="59"/>
      <c r="AB21" s="102"/>
      <c r="AC21" s="6" t="str">
        <f t="shared" si="8"/>
        <v/>
      </c>
      <c r="AD21" s="102"/>
      <c r="AE21" s="6" t="str">
        <f t="shared" si="9"/>
        <v/>
      </c>
      <c r="AF21" s="102"/>
      <c r="AG21" s="103"/>
      <c r="AH21" s="56"/>
      <c r="AI21" s="6" t="str">
        <f t="shared" si="10"/>
        <v/>
      </c>
      <c r="AJ21" s="55"/>
      <c r="AK21" s="6" t="str">
        <f t="shared" si="11"/>
        <v/>
      </c>
      <c r="AL21" s="55"/>
      <c r="AM21" s="59"/>
      <c r="AN21" s="56">
        <v>2</v>
      </c>
      <c r="AO21" s="6">
        <f t="shared" si="12"/>
        <v>28</v>
      </c>
      <c r="AP21" s="57">
        <v>2</v>
      </c>
      <c r="AQ21" s="6">
        <f t="shared" si="13"/>
        <v>28</v>
      </c>
      <c r="AR21" s="57">
        <v>4</v>
      </c>
      <c r="AS21" s="60" t="s">
        <v>15</v>
      </c>
      <c r="AT21" s="55"/>
      <c r="AU21" s="6" t="str">
        <f t="shared" si="14"/>
        <v/>
      </c>
      <c r="AV21" s="55"/>
      <c r="AW21" s="6" t="str">
        <f t="shared" si="15"/>
        <v/>
      </c>
      <c r="AX21" s="55"/>
      <c r="AY21" s="55"/>
      <c r="AZ21" s="7">
        <f t="shared" si="16"/>
        <v>2</v>
      </c>
      <c r="BA21" s="6">
        <f t="shared" si="17"/>
        <v>28</v>
      </c>
      <c r="BB21" s="8">
        <f t="shared" si="18"/>
        <v>2</v>
      </c>
      <c r="BC21" s="6">
        <f t="shared" si="19"/>
        <v>28</v>
      </c>
      <c r="BD21" s="8">
        <f t="shared" si="20"/>
        <v>4</v>
      </c>
      <c r="BE21" s="183">
        <f t="shared" si="21"/>
        <v>4</v>
      </c>
      <c r="BF21" s="249" t="s">
        <v>188</v>
      </c>
      <c r="BG21" s="354" t="s">
        <v>442</v>
      </c>
    </row>
    <row r="22" spans="1:59" s="287" customFormat="1" ht="15.75" customHeight="1" x14ac:dyDescent="0.25">
      <c r="A22" s="358" t="s">
        <v>433</v>
      </c>
      <c r="B22" s="51" t="s">
        <v>31</v>
      </c>
      <c r="C22" s="52" t="s">
        <v>174</v>
      </c>
      <c r="D22" s="102"/>
      <c r="E22" s="6" t="str">
        <f t="shared" si="0"/>
        <v/>
      </c>
      <c r="F22" s="102"/>
      <c r="G22" s="6" t="str">
        <f t="shared" si="1"/>
        <v/>
      </c>
      <c r="H22" s="102"/>
      <c r="I22" s="103"/>
      <c r="J22" s="56"/>
      <c r="K22" s="6" t="str">
        <f t="shared" si="2"/>
        <v/>
      </c>
      <c r="L22" s="55"/>
      <c r="M22" s="6" t="str">
        <f t="shared" si="3"/>
        <v/>
      </c>
      <c r="N22" s="55"/>
      <c r="O22" s="59"/>
      <c r="P22" s="55"/>
      <c r="Q22" s="6" t="str">
        <f t="shared" si="4"/>
        <v/>
      </c>
      <c r="R22" s="55"/>
      <c r="S22" s="6" t="str">
        <f t="shared" si="5"/>
        <v/>
      </c>
      <c r="T22" s="55"/>
      <c r="U22" s="58"/>
      <c r="V22" s="56"/>
      <c r="W22" s="6" t="str">
        <f t="shared" si="6"/>
        <v/>
      </c>
      <c r="X22" s="55"/>
      <c r="Y22" s="6" t="str">
        <f t="shared" si="7"/>
        <v/>
      </c>
      <c r="Z22" s="55"/>
      <c r="AA22" s="59"/>
      <c r="AB22" s="102"/>
      <c r="AC22" s="6" t="str">
        <f t="shared" si="8"/>
        <v/>
      </c>
      <c r="AD22" s="102"/>
      <c r="AE22" s="6" t="str">
        <f t="shared" si="9"/>
        <v/>
      </c>
      <c r="AF22" s="102"/>
      <c r="AG22" s="103"/>
      <c r="AH22" s="56"/>
      <c r="AI22" s="6" t="str">
        <f t="shared" si="10"/>
        <v/>
      </c>
      <c r="AJ22" s="55"/>
      <c r="AK22" s="6" t="str">
        <f t="shared" si="11"/>
        <v/>
      </c>
      <c r="AL22" s="55"/>
      <c r="AM22" s="59"/>
      <c r="AN22" s="56">
        <v>3</v>
      </c>
      <c r="AO22" s="6">
        <f t="shared" si="12"/>
        <v>42</v>
      </c>
      <c r="AP22" s="57">
        <v>3</v>
      </c>
      <c r="AQ22" s="6">
        <f t="shared" si="13"/>
        <v>42</v>
      </c>
      <c r="AR22" s="57">
        <v>7</v>
      </c>
      <c r="AS22" s="60" t="s">
        <v>91</v>
      </c>
      <c r="AT22" s="55"/>
      <c r="AU22" s="6" t="str">
        <f t="shared" si="14"/>
        <v/>
      </c>
      <c r="AV22" s="55"/>
      <c r="AW22" s="6" t="str">
        <f t="shared" si="15"/>
        <v/>
      </c>
      <c r="AX22" s="55"/>
      <c r="AY22" s="55"/>
      <c r="AZ22" s="7">
        <f t="shared" si="16"/>
        <v>3</v>
      </c>
      <c r="BA22" s="6">
        <f t="shared" si="17"/>
        <v>42</v>
      </c>
      <c r="BB22" s="8">
        <f t="shared" si="18"/>
        <v>3</v>
      </c>
      <c r="BC22" s="6">
        <f t="shared" si="19"/>
        <v>42</v>
      </c>
      <c r="BD22" s="8">
        <f t="shared" si="20"/>
        <v>7</v>
      </c>
      <c r="BE22" s="183">
        <f t="shared" si="21"/>
        <v>6</v>
      </c>
      <c r="BF22" s="249" t="s">
        <v>188</v>
      </c>
      <c r="BG22" s="353" t="s">
        <v>192</v>
      </c>
    </row>
    <row r="23" spans="1:59" s="286" customFormat="1" ht="15.75" customHeight="1" x14ac:dyDescent="0.25">
      <c r="A23" s="234" t="s">
        <v>175</v>
      </c>
      <c r="B23" s="51" t="s">
        <v>31</v>
      </c>
      <c r="C23" s="52" t="s">
        <v>176</v>
      </c>
      <c r="D23" s="102"/>
      <c r="E23" s="6" t="str">
        <f t="shared" si="0"/>
        <v/>
      </c>
      <c r="F23" s="102"/>
      <c r="G23" s="6" t="str">
        <f t="shared" si="1"/>
        <v/>
      </c>
      <c r="H23" s="102"/>
      <c r="I23" s="103"/>
      <c r="J23" s="56"/>
      <c r="K23" s="6" t="str">
        <f t="shared" si="2"/>
        <v/>
      </c>
      <c r="L23" s="55"/>
      <c r="M23" s="6" t="str">
        <f t="shared" si="3"/>
        <v/>
      </c>
      <c r="N23" s="55"/>
      <c r="O23" s="59"/>
      <c r="P23" s="55"/>
      <c r="Q23" s="6" t="str">
        <f t="shared" si="4"/>
        <v/>
      </c>
      <c r="R23" s="55"/>
      <c r="S23" s="6" t="str">
        <f t="shared" si="5"/>
        <v/>
      </c>
      <c r="T23" s="55"/>
      <c r="U23" s="58"/>
      <c r="V23" s="56"/>
      <c r="W23" s="6" t="str">
        <f t="shared" si="6"/>
        <v/>
      </c>
      <c r="X23" s="55"/>
      <c r="Y23" s="6" t="str">
        <f t="shared" si="7"/>
        <v/>
      </c>
      <c r="Z23" s="55"/>
      <c r="AA23" s="59"/>
      <c r="AB23" s="102"/>
      <c r="AC23" s="6" t="str">
        <f t="shared" si="8"/>
        <v/>
      </c>
      <c r="AD23" s="102"/>
      <c r="AE23" s="6" t="str">
        <f t="shared" si="9"/>
        <v/>
      </c>
      <c r="AF23" s="102"/>
      <c r="AG23" s="103"/>
      <c r="AH23" s="56"/>
      <c r="AI23" s="6" t="str">
        <f t="shared" si="10"/>
        <v/>
      </c>
      <c r="AJ23" s="55"/>
      <c r="AK23" s="6" t="str">
        <f t="shared" si="11"/>
        <v/>
      </c>
      <c r="AL23" s="55"/>
      <c r="AM23" s="59"/>
      <c r="AN23" s="56">
        <v>2</v>
      </c>
      <c r="AO23" s="6">
        <f t="shared" si="12"/>
        <v>28</v>
      </c>
      <c r="AP23" s="57">
        <v>2</v>
      </c>
      <c r="AQ23" s="6">
        <f t="shared" si="13"/>
        <v>28</v>
      </c>
      <c r="AR23" s="57">
        <v>4</v>
      </c>
      <c r="AS23" s="60" t="s">
        <v>75</v>
      </c>
      <c r="AT23" s="55"/>
      <c r="AU23" s="6" t="str">
        <f t="shared" si="14"/>
        <v/>
      </c>
      <c r="AV23" s="55"/>
      <c r="AW23" s="6" t="str">
        <f t="shared" si="15"/>
        <v/>
      </c>
      <c r="AX23" s="55"/>
      <c r="AY23" s="55"/>
      <c r="AZ23" s="7">
        <f t="shared" si="16"/>
        <v>2</v>
      </c>
      <c r="BA23" s="6">
        <f t="shared" si="17"/>
        <v>28</v>
      </c>
      <c r="BB23" s="8">
        <f t="shared" si="18"/>
        <v>2</v>
      </c>
      <c r="BC23" s="6">
        <f t="shared" si="19"/>
        <v>28</v>
      </c>
      <c r="BD23" s="8">
        <f t="shared" si="20"/>
        <v>4</v>
      </c>
      <c r="BE23" s="183">
        <f t="shared" si="21"/>
        <v>4</v>
      </c>
      <c r="BF23" s="249" t="s">
        <v>188</v>
      </c>
      <c r="BG23" s="249" t="s">
        <v>202</v>
      </c>
    </row>
    <row r="24" spans="1:59" s="286" customFormat="1" ht="15.75" customHeight="1" x14ac:dyDescent="0.25">
      <c r="A24" s="234" t="s">
        <v>177</v>
      </c>
      <c r="B24" s="51" t="s">
        <v>31</v>
      </c>
      <c r="C24" s="52" t="s">
        <v>178</v>
      </c>
      <c r="D24" s="102"/>
      <c r="E24" s="6" t="str">
        <f t="shared" si="0"/>
        <v/>
      </c>
      <c r="F24" s="102"/>
      <c r="G24" s="6" t="str">
        <f t="shared" si="1"/>
        <v/>
      </c>
      <c r="H24" s="102"/>
      <c r="I24" s="103"/>
      <c r="J24" s="56"/>
      <c r="K24" s="6" t="str">
        <f t="shared" si="2"/>
        <v/>
      </c>
      <c r="L24" s="55"/>
      <c r="M24" s="6" t="str">
        <f t="shared" si="3"/>
        <v/>
      </c>
      <c r="N24" s="55"/>
      <c r="O24" s="59"/>
      <c r="P24" s="55"/>
      <c r="Q24" s="6" t="str">
        <f t="shared" si="4"/>
        <v/>
      </c>
      <c r="R24" s="55"/>
      <c r="S24" s="6" t="str">
        <f t="shared" si="5"/>
        <v/>
      </c>
      <c r="T24" s="55"/>
      <c r="U24" s="58"/>
      <c r="V24" s="56"/>
      <c r="W24" s="6" t="str">
        <f t="shared" si="6"/>
        <v/>
      </c>
      <c r="X24" s="55"/>
      <c r="Y24" s="6" t="str">
        <f t="shared" si="7"/>
        <v/>
      </c>
      <c r="Z24" s="55"/>
      <c r="AA24" s="59"/>
      <c r="AB24" s="102"/>
      <c r="AC24" s="6" t="str">
        <f t="shared" si="8"/>
        <v/>
      </c>
      <c r="AD24" s="102"/>
      <c r="AE24" s="6" t="str">
        <f t="shared" si="9"/>
        <v/>
      </c>
      <c r="AF24" s="102"/>
      <c r="AG24" s="103"/>
      <c r="AH24" s="56"/>
      <c r="AI24" s="6" t="str">
        <f t="shared" si="10"/>
        <v/>
      </c>
      <c r="AJ24" s="55"/>
      <c r="AK24" s="6" t="str">
        <f t="shared" si="11"/>
        <v/>
      </c>
      <c r="AL24" s="55"/>
      <c r="AM24" s="59"/>
      <c r="AN24" s="56">
        <v>2</v>
      </c>
      <c r="AO24" s="6">
        <f t="shared" si="12"/>
        <v>28</v>
      </c>
      <c r="AP24" s="57">
        <v>1</v>
      </c>
      <c r="AQ24" s="6">
        <f t="shared" si="13"/>
        <v>14</v>
      </c>
      <c r="AR24" s="57">
        <v>3</v>
      </c>
      <c r="AS24" s="60" t="s">
        <v>91</v>
      </c>
      <c r="AT24" s="55"/>
      <c r="AU24" s="6" t="str">
        <f t="shared" si="14"/>
        <v/>
      </c>
      <c r="AV24" s="55"/>
      <c r="AW24" s="6" t="str">
        <f t="shared" si="15"/>
        <v/>
      </c>
      <c r="AX24" s="55"/>
      <c r="AY24" s="55"/>
      <c r="AZ24" s="7">
        <f t="shared" si="16"/>
        <v>2</v>
      </c>
      <c r="BA24" s="6">
        <f t="shared" si="17"/>
        <v>28</v>
      </c>
      <c r="BB24" s="8">
        <f t="shared" si="18"/>
        <v>1</v>
      </c>
      <c r="BC24" s="6">
        <f t="shared" si="19"/>
        <v>14</v>
      </c>
      <c r="BD24" s="8">
        <f t="shared" si="20"/>
        <v>3</v>
      </c>
      <c r="BE24" s="183">
        <f t="shared" si="21"/>
        <v>3</v>
      </c>
      <c r="BF24" s="249" t="s">
        <v>188</v>
      </c>
      <c r="BG24" s="249" t="s">
        <v>192</v>
      </c>
    </row>
    <row r="25" spans="1:59" s="286" customFormat="1" ht="15.75" customHeight="1" x14ac:dyDescent="0.25">
      <c r="A25" s="234" t="s">
        <v>179</v>
      </c>
      <c r="B25" s="51" t="s">
        <v>31</v>
      </c>
      <c r="C25" s="52" t="s">
        <v>180</v>
      </c>
      <c r="D25" s="102"/>
      <c r="E25" s="6" t="str">
        <f t="shared" si="0"/>
        <v/>
      </c>
      <c r="F25" s="102"/>
      <c r="G25" s="6" t="str">
        <f t="shared" si="1"/>
        <v/>
      </c>
      <c r="H25" s="102"/>
      <c r="I25" s="103"/>
      <c r="J25" s="56"/>
      <c r="K25" s="6" t="str">
        <f t="shared" si="2"/>
        <v/>
      </c>
      <c r="L25" s="55"/>
      <c r="M25" s="6" t="str">
        <f t="shared" si="3"/>
        <v/>
      </c>
      <c r="N25" s="55"/>
      <c r="O25" s="59"/>
      <c r="P25" s="55"/>
      <c r="Q25" s="6" t="str">
        <f t="shared" si="4"/>
        <v/>
      </c>
      <c r="R25" s="55"/>
      <c r="S25" s="6" t="str">
        <f t="shared" si="5"/>
        <v/>
      </c>
      <c r="T25" s="55"/>
      <c r="U25" s="58"/>
      <c r="V25" s="56"/>
      <c r="W25" s="6" t="str">
        <f t="shared" si="6"/>
        <v/>
      </c>
      <c r="X25" s="55"/>
      <c r="Y25" s="6" t="str">
        <f t="shared" si="7"/>
        <v/>
      </c>
      <c r="Z25" s="55"/>
      <c r="AA25" s="59"/>
      <c r="AB25" s="102"/>
      <c r="AC25" s="6" t="str">
        <f t="shared" si="8"/>
        <v/>
      </c>
      <c r="AD25" s="102"/>
      <c r="AE25" s="6" t="str">
        <f t="shared" si="9"/>
        <v/>
      </c>
      <c r="AF25" s="102"/>
      <c r="AG25" s="103"/>
      <c r="AH25" s="56"/>
      <c r="AI25" s="6" t="str">
        <f t="shared" si="10"/>
        <v/>
      </c>
      <c r="AJ25" s="55"/>
      <c r="AK25" s="6" t="str">
        <f t="shared" si="11"/>
        <v/>
      </c>
      <c r="AL25" s="55"/>
      <c r="AM25" s="59"/>
      <c r="AN25" s="56">
        <v>2</v>
      </c>
      <c r="AO25" s="6">
        <f t="shared" si="12"/>
        <v>28</v>
      </c>
      <c r="AP25" s="57"/>
      <c r="AQ25" s="6" t="str">
        <f t="shared" si="13"/>
        <v/>
      </c>
      <c r="AR25" s="57">
        <v>2</v>
      </c>
      <c r="AS25" s="60" t="s">
        <v>84</v>
      </c>
      <c r="AT25" s="55"/>
      <c r="AU25" s="6" t="str">
        <f t="shared" si="14"/>
        <v/>
      </c>
      <c r="AV25" s="55"/>
      <c r="AW25" s="6" t="str">
        <f t="shared" si="15"/>
        <v/>
      </c>
      <c r="AX25" s="55"/>
      <c r="AY25" s="55"/>
      <c r="AZ25" s="7">
        <f t="shared" si="16"/>
        <v>2</v>
      </c>
      <c r="BA25" s="6">
        <f t="shared" si="17"/>
        <v>28</v>
      </c>
      <c r="BB25" s="8" t="str">
        <f t="shared" si="18"/>
        <v/>
      </c>
      <c r="BC25" s="6" t="str">
        <f t="shared" si="19"/>
        <v/>
      </c>
      <c r="BD25" s="8">
        <f t="shared" si="20"/>
        <v>2</v>
      </c>
      <c r="BE25" s="183">
        <f t="shared" si="21"/>
        <v>2</v>
      </c>
      <c r="BF25" s="249" t="s">
        <v>188</v>
      </c>
      <c r="BG25" s="355" t="s">
        <v>204</v>
      </c>
    </row>
    <row r="26" spans="1:59" s="286" customFormat="1" x14ac:dyDescent="0.25">
      <c r="A26" s="234" t="s">
        <v>181</v>
      </c>
      <c r="B26" s="51" t="s">
        <v>31</v>
      </c>
      <c r="C26" s="52" t="s">
        <v>182</v>
      </c>
      <c r="D26" s="102"/>
      <c r="E26" s="6" t="str">
        <f t="shared" si="0"/>
        <v/>
      </c>
      <c r="F26" s="102"/>
      <c r="G26" s="6" t="str">
        <f t="shared" si="1"/>
        <v/>
      </c>
      <c r="H26" s="102"/>
      <c r="I26" s="103"/>
      <c r="J26" s="56"/>
      <c r="K26" s="6" t="str">
        <f t="shared" si="2"/>
        <v/>
      </c>
      <c r="L26" s="55"/>
      <c r="M26" s="6" t="str">
        <f t="shared" si="3"/>
        <v/>
      </c>
      <c r="N26" s="55"/>
      <c r="O26" s="59"/>
      <c r="P26" s="55"/>
      <c r="Q26" s="6" t="str">
        <f t="shared" si="4"/>
        <v/>
      </c>
      <c r="R26" s="55"/>
      <c r="S26" s="6" t="str">
        <f t="shared" si="5"/>
        <v/>
      </c>
      <c r="T26" s="55"/>
      <c r="U26" s="58"/>
      <c r="V26" s="56"/>
      <c r="W26" s="6" t="str">
        <f t="shared" si="6"/>
        <v/>
      </c>
      <c r="X26" s="55"/>
      <c r="Y26" s="6" t="str">
        <f t="shared" si="7"/>
        <v/>
      </c>
      <c r="Z26" s="55"/>
      <c r="AA26" s="59"/>
      <c r="AB26" s="102"/>
      <c r="AC26" s="6" t="str">
        <f t="shared" si="8"/>
        <v/>
      </c>
      <c r="AD26" s="102"/>
      <c r="AE26" s="6" t="str">
        <f t="shared" si="9"/>
        <v/>
      </c>
      <c r="AF26" s="102"/>
      <c r="AG26" s="103"/>
      <c r="AH26" s="56"/>
      <c r="AI26" s="6" t="str">
        <f t="shared" si="10"/>
        <v/>
      </c>
      <c r="AJ26" s="55"/>
      <c r="AK26" s="6" t="str">
        <f t="shared" si="11"/>
        <v/>
      </c>
      <c r="AL26" s="55"/>
      <c r="AM26" s="59"/>
      <c r="AN26" s="56"/>
      <c r="AO26" s="6" t="str">
        <f t="shared" si="12"/>
        <v/>
      </c>
      <c r="AP26" s="57"/>
      <c r="AQ26" s="6" t="str">
        <f t="shared" si="13"/>
        <v/>
      </c>
      <c r="AR26" s="57"/>
      <c r="AS26" s="60"/>
      <c r="AT26" s="55">
        <v>2</v>
      </c>
      <c r="AU26" s="6">
        <f t="shared" si="14"/>
        <v>28</v>
      </c>
      <c r="AV26" s="55"/>
      <c r="AW26" s="6" t="str">
        <f t="shared" si="15"/>
        <v/>
      </c>
      <c r="AX26" s="55">
        <v>2</v>
      </c>
      <c r="AY26" s="55" t="s">
        <v>75</v>
      </c>
      <c r="AZ26" s="236">
        <f t="shared" si="16"/>
        <v>2</v>
      </c>
      <c r="BA26" s="6">
        <f t="shared" si="17"/>
        <v>28</v>
      </c>
      <c r="BB26" s="237" t="str">
        <f t="shared" si="18"/>
        <v/>
      </c>
      <c r="BC26" s="6" t="str">
        <f t="shared" si="19"/>
        <v/>
      </c>
      <c r="BD26" s="237">
        <f t="shared" si="20"/>
        <v>2</v>
      </c>
      <c r="BE26" s="183">
        <f t="shared" si="21"/>
        <v>2</v>
      </c>
      <c r="BF26" s="249" t="s">
        <v>188</v>
      </c>
      <c r="BG26" s="353" t="s">
        <v>195</v>
      </c>
    </row>
    <row r="27" spans="1:59" s="286" customFormat="1" x14ac:dyDescent="0.25">
      <c r="A27" s="234" t="s">
        <v>183</v>
      </c>
      <c r="B27" s="51" t="s">
        <v>31</v>
      </c>
      <c r="C27" s="52" t="s">
        <v>184</v>
      </c>
      <c r="D27" s="102"/>
      <c r="E27" s="6" t="str">
        <f t="shared" si="0"/>
        <v/>
      </c>
      <c r="F27" s="102"/>
      <c r="G27" s="6" t="str">
        <f t="shared" si="1"/>
        <v/>
      </c>
      <c r="H27" s="102"/>
      <c r="I27" s="103"/>
      <c r="J27" s="56"/>
      <c r="K27" s="6" t="str">
        <f t="shared" si="2"/>
        <v/>
      </c>
      <c r="L27" s="55"/>
      <c r="M27" s="6" t="str">
        <f t="shared" si="3"/>
        <v/>
      </c>
      <c r="N27" s="55"/>
      <c r="O27" s="59"/>
      <c r="P27" s="55"/>
      <c r="Q27" s="6" t="str">
        <f t="shared" si="4"/>
        <v/>
      </c>
      <c r="R27" s="55"/>
      <c r="S27" s="6" t="str">
        <f t="shared" si="5"/>
        <v/>
      </c>
      <c r="T27" s="55"/>
      <c r="U27" s="58"/>
      <c r="V27" s="56"/>
      <c r="W27" s="6" t="str">
        <f t="shared" si="6"/>
        <v/>
      </c>
      <c r="X27" s="55"/>
      <c r="Y27" s="6" t="str">
        <f t="shared" si="7"/>
        <v/>
      </c>
      <c r="Z27" s="55"/>
      <c r="AA27" s="59"/>
      <c r="AB27" s="102"/>
      <c r="AC27" s="6" t="str">
        <f t="shared" si="8"/>
        <v/>
      </c>
      <c r="AD27" s="102"/>
      <c r="AE27" s="6" t="str">
        <f t="shared" si="9"/>
        <v/>
      </c>
      <c r="AF27" s="102"/>
      <c r="AG27" s="103"/>
      <c r="AH27" s="56"/>
      <c r="AI27" s="6" t="str">
        <f t="shared" si="10"/>
        <v/>
      </c>
      <c r="AJ27" s="55"/>
      <c r="AK27" s="6" t="str">
        <f t="shared" si="11"/>
        <v/>
      </c>
      <c r="AL27" s="55"/>
      <c r="AM27" s="59"/>
      <c r="AN27" s="56"/>
      <c r="AO27" s="6" t="str">
        <f t="shared" si="12"/>
        <v/>
      </c>
      <c r="AP27" s="57"/>
      <c r="AQ27" s="6" t="str">
        <f t="shared" si="13"/>
        <v/>
      </c>
      <c r="AR27" s="57"/>
      <c r="AS27" s="60"/>
      <c r="AT27" s="55"/>
      <c r="AU27" s="6" t="str">
        <f t="shared" si="14"/>
        <v/>
      </c>
      <c r="AV27" s="55">
        <v>4</v>
      </c>
      <c r="AW27" s="6">
        <f t="shared" si="15"/>
        <v>56</v>
      </c>
      <c r="AX27" s="55">
        <v>5</v>
      </c>
      <c r="AY27" s="55" t="s">
        <v>92</v>
      </c>
      <c r="AZ27" s="236" t="str">
        <f t="shared" si="16"/>
        <v/>
      </c>
      <c r="BA27" s="6" t="str">
        <f t="shared" si="17"/>
        <v/>
      </c>
      <c r="BB27" s="237">
        <f t="shared" si="18"/>
        <v>4</v>
      </c>
      <c r="BC27" s="6">
        <f t="shared" si="19"/>
        <v>56</v>
      </c>
      <c r="BD27" s="237">
        <f t="shared" si="20"/>
        <v>5</v>
      </c>
      <c r="BE27" s="183">
        <f t="shared" si="21"/>
        <v>4</v>
      </c>
      <c r="BF27" s="249" t="s">
        <v>188</v>
      </c>
      <c r="BG27" s="356" t="s">
        <v>200</v>
      </c>
    </row>
    <row r="28" spans="1:59" s="286" customFormat="1" ht="15.75" customHeight="1" x14ac:dyDescent="0.25">
      <c r="A28" s="358" t="s">
        <v>434</v>
      </c>
      <c r="B28" s="51" t="s">
        <v>31</v>
      </c>
      <c r="C28" s="52" t="s">
        <v>369</v>
      </c>
      <c r="D28" s="102"/>
      <c r="E28" s="6" t="str">
        <f t="shared" si="0"/>
        <v/>
      </c>
      <c r="F28" s="102"/>
      <c r="G28" s="6" t="str">
        <f t="shared" si="1"/>
        <v/>
      </c>
      <c r="H28" s="102"/>
      <c r="I28" s="103"/>
      <c r="J28" s="56"/>
      <c r="K28" s="6" t="str">
        <f t="shared" si="2"/>
        <v/>
      </c>
      <c r="L28" s="55"/>
      <c r="M28" s="6" t="str">
        <f t="shared" si="3"/>
        <v/>
      </c>
      <c r="N28" s="55"/>
      <c r="O28" s="59"/>
      <c r="P28" s="55"/>
      <c r="Q28" s="6" t="str">
        <f t="shared" si="4"/>
        <v/>
      </c>
      <c r="R28" s="55"/>
      <c r="S28" s="6" t="str">
        <f t="shared" si="5"/>
        <v/>
      </c>
      <c r="T28" s="55"/>
      <c r="U28" s="58"/>
      <c r="V28" s="56"/>
      <c r="W28" s="6" t="str">
        <f t="shared" si="6"/>
        <v/>
      </c>
      <c r="X28" s="55"/>
      <c r="Y28" s="6" t="str">
        <f t="shared" si="7"/>
        <v/>
      </c>
      <c r="Z28" s="55"/>
      <c r="AA28" s="59"/>
      <c r="AB28" s="102"/>
      <c r="AC28" s="6" t="str">
        <f t="shared" si="8"/>
        <v/>
      </c>
      <c r="AD28" s="102"/>
      <c r="AE28" s="6" t="str">
        <f t="shared" si="9"/>
        <v/>
      </c>
      <c r="AF28" s="102"/>
      <c r="AG28" s="103"/>
      <c r="AH28" s="56"/>
      <c r="AI28" s="6" t="str">
        <f t="shared" si="10"/>
        <v/>
      </c>
      <c r="AJ28" s="55"/>
      <c r="AK28" s="6" t="str">
        <f t="shared" si="11"/>
        <v/>
      </c>
      <c r="AL28" s="55"/>
      <c r="AM28" s="59"/>
      <c r="AN28" s="56"/>
      <c r="AO28" s="6" t="str">
        <f t="shared" si="12"/>
        <v/>
      </c>
      <c r="AP28" s="57"/>
      <c r="AQ28" s="6" t="str">
        <f t="shared" si="13"/>
        <v/>
      </c>
      <c r="AR28" s="57"/>
      <c r="AS28" s="60"/>
      <c r="AT28" s="55">
        <v>2</v>
      </c>
      <c r="AU28" s="6">
        <f t="shared" si="14"/>
        <v>28</v>
      </c>
      <c r="AV28" s="55">
        <v>2</v>
      </c>
      <c r="AW28" s="6">
        <f t="shared" si="15"/>
        <v>28</v>
      </c>
      <c r="AX28" s="55">
        <v>5</v>
      </c>
      <c r="AY28" s="55" t="s">
        <v>84</v>
      </c>
      <c r="AZ28" s="7">
        <f t="shared" si="16"/>
        <v>2</v>
      </c>
      <c r="BA28" s="6">
        <f t="shared" si="17"/>
        <v>28</v>
      </c>
      <c r="BB28" s="8">
        <f t="shared" si="18"/>
        <v>2</v>
      </c>
      <c r="BC28" s="6">
        <f t="shared" si="19"/>
        <v>28</v>
      </c>
      <c r="BD28" s="8">
        <f t="shared" si="20"/>
        <v>5</v>
      </c>
      <c r="BE28" s="9">
        <f t="shared" si="21"/>
        <v>4</v>
      </c>
      <c r="BF28" s="248" t="s">
        <v>188</v>
      </c>
      <c r="BG28" s="245" t="s">
        <v>195</v>
      </c>
    </row>
    <row r="29" spans="1:59" s="286" customFormat="1" ht="15.75" customHeight="1" x14ac:dyDescent="0.25">
      <c r="A29" s="234" t="s">
        <v>168</v>
      </c>
      <c r="B29" s="51" t="s">
        <v>31</v>
      </c>
      <c r="C29" s="52" t="s">
        <v>169</v>
      </c>
      <c r="D29" s="102"/>
      <c r="E29" s="6" t="str">
        <f t="shared" si="0"/>
        <v/>
      </c>
      <c r="F29" s="102"/>
      <c r="G29" s="6" t="str">
        <f t="shared" si="1"/>
        <v/>
      </c>
      <c r="H29" s="102"/>
      <c r="I29" s="103"/>
      <c r="J29" s="56"/>
      <c r="K29" s="6" t="str">
        <f t="shared" si="2"/>
        <v/>
      </c>
      <c r="L29" s="55"/>
      <c r="M29" s="6" t="str">
        <f t="shared" si="3"/>
        <v/>
      </c>
      <c r="N29" s="55"/>
      <c r="O29" s="59"/>
      <c r="P29" s="55"/>
      <c r="Q29" s="6" t="str">
        <f t="shared" si="4"/>
        <v/>
      </c>
      <c r="R29" s="55"/>
      <c r="S29" s="6" t="str">
        <f t="shared" si="5"/>
        <v/>
      </c>
      <c r="T29" s="55"/>
      <c r="U29" s="58"/>
      <c r="V29" s="56"/>
      <c r="W29" s="6" t="str">
        <f t="shared" si="6"/>
        <v/>
      </c>
      <c r="X29" s="55"/>
      <c r="Y29" s="6" t="str">
        <f t="shared" si="7"/>
        <v/>
      </c>
      <c r="Z29" s="55"/>
      <c r="AA29" s="59"/>
      <c r="AB29" s="102"/>
      <c r="AC29" s="6" t="str">
        <f t="shared" si="8"/>
        <v/>
      </c>
      <c r="AD29" s="102"/>
      <c r="AE29" s="6" t="str">
        <f t="shared" si="9"/>
        <v/>
      </c>
      <c r="AF29" s="102"/>
      <c r="AG29" s="103"/>
      <c r="AH29" s="56"/>
      <c r="AI29" s="6" t="str">
        <f t="shared" si="10"/>
        <v/>
      </c>
      <c r="AJ29" s="55"/>
      <c r="AK29" s="6" t="str">
        <f t="shared" si="11"/>
        <v/>
      </c>
      <c r="AL29" s="55"/>
      <c r="AM29" s="59"/>
      <c r="AN29" s="56"/>
      <c r="AO29" s="6" t="str">
        <f t="shared" si="12"/>
        <v/>
      </c>
      <c r="AP29" s="57"/>
      <c r="AQ29" s="6" t="str">
        <f t="shared" si="13"/>
        <v/>
      </c>
      <c r="AR29" s="57"/>
      <c r="AS29" s="60"/>
      <c r="AT29" s="55">
        <v>1</v>
      </c>
      <c r="AU29" s="6">
        <f t="shared" si="14"/>
        <v>14</v>
      </c>
      <c r="AV29" s="55">
        <v>1</v>
      </c>
      <c r="AW29" s="6">
        <f t="shared" si="15"/>
        <v>14</v>
      </c>
      <c r="AX29" s="55">
        <v>2</v>
      </c>
      <c r="AY29" s="55" t="s">
        <v>15</v>
      </c>
      <c r="AZ29" s="7">
        <f t="shared" si="16"/>
        <v>1</v>
      </c>
      <c r="BA29" s="6">
        <f t="shared" si="17"/>
        <v>14</v>
      </c>
      <c r="BB29" s="8">
        <f t="shared" si="18"/>
        <v>1</v>
      </c>
      <c r="BC29" s="6">
        <f t="shared" si="19"/>
        <v>14</v>
      </c>
      <c r="BD29" s="8">
        <f t="shared" si="20"/>
        <v>2</v>
      </c>
      <c r="BE29" s="9">
        <f t="shared" si="21"/>
        <v>2</v>
      </c>
      <c r="BF29" s="245" t="s">
        <v>188</v>
      </c>
      <c r="BG29" s="353" t="s">
        <v>203</v>
      </c>
    </row>
    <row r="30" spans="1:59" s="286" customFormat="1" ht="15.75" customHeight="1" x14ac:dyDescent="0.25">
      <c r="A30" s="188"/>
      <c r="B30" s="51" t="s">
        <v>31</v>
      </c>
      <c r="C30" s="316" t="s">
        <v>29</v>
      </c>
      <c r="D30" s="102"/>
      <c r="E30" s="6"/>
      <c r="F30" s="102"/>
      <c r="G30" s="6"/>
      <c r="H30" s="102"/>
      <c r="I30" s="103"/>
      <c r="J30" s="56"/>
      <c r="K30" s="6"/>
      <c r="L30" s="55"/>
      <c r="M30" s="6"/>
      <c r="N30" s="55"/>
      <c r="O30" s="59"/>
      <c r="P30" s="55"/>
      <c r="Q30" s="6"/>
      <c r="R30" s="55"/>
      <c r="S30" s="6"/>
      <c r="T30" s="55"/>
      <c r="U30" s="58"/>
      <c r="V30" s="56"/>
      <c r="W30" s="6"/>
      <c r="X30" s="55"/>
      <c r="Y30" s="6"/>
      <c r="Z30" s="55"/>
      <c r="AA30" s="59"/>
      <c r="AB30" s="56"/>
      <c r="AC30" s="6" t="str">
        <f t="shared" si="8"/>
        <v/>
      </c>
      <c r="AD30" s="55"/>
      <c r="AE30" s="6" t="str">
        <f t="shared" si="9"/>
        <v/>
      </c>
      <c r="AF30" s="55"/>
      <c r="AG30" s="59"/>
      <c r="AH30" s="56">
        <v>2</v>
      </c>
      <c r="AI30" s="6">
        <v>28</v>
      </c>
      <c r="AJ30" s="55">
        <v>2</v>
      </c>
      <c r="AK30" s="6">
        <v>28</v>
      </c>
      <c r="AL30" s="55">
        <v>4</v>
      </c>
      <c r="AM30" s="59" t="s">
        <v>75</v>
      </c>
      <c r="AN30" s="56"/>
      <c r="AO30" s="6"/>
      <c r="AP30" s="57"/>
      <c r="AQ30" s="6"/>
      <c r="AR30" s="57"/>
      <c r="AS30" s="60"/>
      <c r="AT30" s="55"/>
      <c r="AU30" s="6"/>
      <c r="AV30" s="55"/>
      <c r="AW30" s="6"/>
      <c r="AX30" s="55"/>
      <c r="AY30" s="299"/>
      <c r="AZ30" s="7">
        <f t="shared" si="16"/>
        <v>2</v>
      </c>
      <c r="BA30" s="6">
        <f t="shared" si="17"/>
        <v>28</v>
      </c>
      <c r="BB30" s="8">
        <f t="shared" si="18"/>
        <v>2</v>
      </c>
      <c r="BC30" s="6">
        <f t="shared" si="19"/>
        <v>28</v>
      </c>
      <c r="BD30" s="8">
        <f t="shared" si="20"/>
        <v>4</v>
      </c>
      <c r="BE30" s="9">
        <f t="shared" si="21"/>
        <v>4</v>
      </c>
      <c r="BF30" s="245"/>
      <c r="BG30" s="245"/>
    </row>
    <row r="31" spans="1:59" s="286" customFormat="1" ht="15.75" customHeight="1" x14ac:dyDescent="0.25">
      <c r="A31" s="188"/>
      <c r="B31" s="51" t="s">
        <v>31</v>
      </c>
      <c r="C31" s="316" t="s">
        <v>30</v>
      </c>
      <c r="D31" s="102"/>
      <c r="E31" s="6"/>
      <c r="F31" s="102"/>
      <c r="G31" s="6"/>
      <c r="H31" s="102"/>
      <c r="I31" s="103"/>
      <c r="J31" s="56"/>
      <c r="K31" s="6"/>
      <c r="L31" s="55"/>
      <c r="M31" s="6"/>
      <c r="N31" s="55"/>
      <c r="O31" s="59"/>
      <c r="P31" s="55"/>
      <c r="Q31" s="6"/>
      <c r="R31" s="55"/>
      <c r="S31" s="6"/>
      <c r="T31" s="55"/>
      <c r="U31" s="58"/>
      <c r="V31" s="56"/>
      <c r="W31" s="6"/>
      <c r="X31" s="55"/>
      <c r="Y31" s="6"/>
      <c r="Z31" s="55"/>
      <c r="AA31" s="59"/>
      <c r="AB31" s="55"/>
      <c r="AC31" s="6"/>
      <c r="AD31" s="55"/>
      <c r="AE31" s="6"/>
      <c r="AF31" s="55"/>
      <c r="AG31" s="58"/>
      <c r="AH31" s="56"/>
      <c r="AI31" s="6" t="str">
        <f t="shared" ref="AI31:AI32" si="22">IF(AH31*14=0,"",AH31*14)</f>
        <v/>
      </c>
      <c r="AJ31" s="55"/>
      <c r="AK31" s="6" t="str">
        <f t="shared" ref="AK31:AK32" si="23">IF(AJ31*14=0,"",AJ31*14)</f>
        <v/>
      </c>
      <c r="AL31" s="55"/>
      <c r="AM31" s="59"/>
      <c r="AN31" s="56">
        <v>2</v>
      </c>
      <c r="AO31" s="6">
        <f t="shared" ref="AO31:AO32" si="24">IF(AN31*14=0,"",AN31*14)</f>
        <v>28</v>
      </c>
      <c r="AP31" s="55">
        <v>2</v>
      </c>
      <c r="AQ31" s="6">
        <f t="shared" ref="AQ31:AQ32" si="25">IF(AP31*14=0,"",AP31*14)</f>
        <v>28</v>
      </c>
      <c r="AR31" s="55">
        <v>4</v>
      </c>
      <c r="AS31" s="59" t="s">
        <v>75</v>
      </c>
      <c r="AT31" s="55"/>
      <c r="AU31" s="6"/>
      <c r="AV31" s="55"/>
      <c r="AW31" s="6"/>
      <c r="AX31" s="55"/>
      <c r="AY31" s="299"/>
      <c r="AZ31" s="7">
        <f t="shared" si="16"/>
        <v>2</v>
      </c>
      <c r="BA31" s="6">
        <f t="shared" si="17"/>
        <v>28</v>
      </c>
      <c r="BB31" s="8">
        <f t="shared" si="18"/>
        <v>2</v>
      </c>
      <c r="BC31" s="6">
        <f t="shared" si="19"/>
        <v>28</v>
      </c>
      <c r="BD31" s="8">
        <f t="shared" si="20"/>
        <v>4</v>
      </c>
      <c r="BE31" s="9">
        <f t="shared" si="21"/>
        <v>4</v>
      </c>
      <c r="BF31" s="245"/>
      <c r="BG31" s="245"/>
    </row>
    <row r="32" spans="1:59" s="286" customFormat="1" ht="15.75" customHeight="1" x14ac:dyDescent="0.25">
      <c r="A32" s="188"/>
      <c r="B32" s="51" t="s">
        <v>31</v>
      </c>
      <c r="C32" s="345" t="s">
        <v>101</v>
      </c>
      <c r="D32" s="102"/>
      <c r="E32" s="6" t="str">
        <f t="shared" ref="E32" si="26">IF(D32*14=0,"",D32*14)</f>
        <v/>
      </c>
      <c r="F32" s="102"/>
      <c r="G32" s="6" t="str">
        <f t="shared" ref="G32" si="27">IF(F32*14=0,"",F32*14)</f>
        <v/>
      </c>
      <c r="H32" s="102"/>
      <c r="I32" s="103"/>
      <c r="J32" s="56"/>
      <c r="K32" s="6" t="str">
        <f t="shared" ref="K32" si="28">IF(J32*14=0,"",J32*14)</f>
        <v/>
      </c>
      <c r="L32" s="55"/>
      <c r="M32" s="6" t="str">
        <f t="shared" ref="M32" si="29">IF(L32*14=0,"",L32*14)</f>
        <v/>
      </c>
      <c r="N32" s="55"/>
      <c r="O32" s="59"/>
      <c r="P32" s="55"/>
      <c r="Q32" s="6" t="str">
        <f t="shared" ref="Q32" si="30">IF(P32*14=0,"",P32*14)</f>
        <v/>
      </c>
      <c r="R32" s="55"/>
      <c r="S32" s="6" t="str">
        <f t="shared" ref="S32" si="31">IF(R32*14=0,"",R32*14)</f>
        <v/>
      </c>
      <c r="T32" s="55"/>
      <c r="U32" s="58"/>
      <c r="V32" s="56"/>
      <c r="W32" s="6" t="str">
        <f t="shared" ref="W32" si="32">IF(V32*14=0,"",V32*14)</f>
        <v/>
      </c>
      <c r="X32" s="55"/>
      <c r="Y32" s="6" t="str">
        <f t="shared" ref="Y32" si="33">IF(X32*14=0,"",X32*14)</f>
        <v/>
      </c>
      <c r="Z32" s="55"/>
      <c r="AA32" s="59"/>
      <c r="AB32" s="55"/>
      <c r="AC32" s="6" t="str">
        <f t="shared" ref="AC32" si="34">IF(AB32*14=0,"",AB32*14)</f>
        <v/>
      </c>
      <c r="AD32" s="55"/>
      <c r="AE32" s="6" t="str">
        <f t="shared" ref="AE32" si="35">IF(AD32*14=0,"",AD32*14)</f>
        <v/>
      </c>
      <c r="AF32" s="55"/>
      <c r="AG32" s="58"/>
      <c r="AH32" s="56"/>
      <c r="AI32" s="6" t="str">
        <f t="shared" si="22"/>
        <v/>
      </c>
      <c r="AJ32" s="55"/>
      <c r="AK32" s="6" t="str">
        <f t="shared" si="23"/>
        <v/>
      </c>
      <c r="AL32" s="55"/>
      <c r="AM32" s="59"/>
      <c r="AN32" s="56"/>
      <c r="AO32" s="6" t="str">
        <f t="shared" si="24"/>
        <v/>
      </c>
      <c r="AP32" s="57"/>
      <c r="AQ32" s="6" t="str">
        <f t="shared" si="25"/>
        <v/>
      </c>
      <c r="AR32" s="57"/>
      <c r="AS32" s="60"/>
      <c r="AT32" s="299">
        <v>1</v>
      </c>
      <c r="AU32" s="6">
        <f t="shared" ref="AU32" si="36">IF(AT32*14=0,"",AT32*14)</f>
        <v>14</v>
      </c>
      <c r="AV32" s="299">
        <v>1</v>
      </c>
      <c r="AW32" s="6">
        <f t="shared" ref="AW32" si="37">IF(AV32*14=0,"",AV32*14)</f>
        <v>14</v>
      </c>
      <c r="AX32" s="299">
        <v>2</v>
      </c>
      <c r="AY32" s="346" t="s">
        <v>92</v>
      </c>
      <c r="AZ32" s="7">
        <f t="shared" si="16"/>
        <v>1</v>
      </c>
      <c r="BA32" s="6">
        <f t="shared" si="17"/>
        <v>14</v>
      </c>
      <c r="BB32" s="8">
        <f t="shared" si="18"/>
        <v>1</v>
      </c>
      <c r="BC32" s="6">
        <f t="shared" si="19"/>
        <v>14</v>
      </c>
      <c r="BD32" s="8">
        <f t="shared" si="20"/>
        <v>2</v>
      </c>
      <c r="BE32" s="9">
        <f t="shared" si="21"/>
        <v>2</v>
      </c>
      <c r="BF32" s="245"/>
      <c r="BG32" s="245"/>
    </row>
    <row r="33" spans="1:59" s="121" customFormat="1" ht="15.75" customHeight="1" thickBot="1" x14ac:dyDescent="0.35">
      <c r="A33" s="187"/>
      <c r="B33" s="11"/>
      <c r="C33" s="174" t="s">
        <v>51</v>
      </c>
      <c r="D33" s="132">
        <f>SUM(D12:D32)</f>
        <v>0</v>
      </c>
      <c r="E33" s="132">
        <f>SUM(E12:E32)</f>
        <v>0</v>
      </c>
      <c r="F33" s="132">
        <f>SUM(F12:F32)</f>
        <v>0</v>
      </c>
      <c r="G33" s="132">
        <f>SUM(G12:G32)</f>
        <v>0</v>
      </c>
      <c r="H33" s="132">
        <f>SUM(H12:H32)</f>
        <v>0</v>
      </c>
      <c r="I33" s="195" t="s">
        <v>17</v>
      </c>
      <c r="J33" s="132">
        <f>SUM(J12:J32)</f>
        <v>0</v>
      </c>
      <c r="K33" s="132">
        <f>SUM(K12:K32)</f>
        <v>0</v>
      </c>
      <c r="L33" s="132">
        <f>SUM(L12:L32)</f>
        <v>0</v>
      </c>
      <c r="M33" s="132">
        <f>SUM(M12:M32)</f>
        <v>0</v>
      </c>
      <c r="N33" s="132">
        <f>SUM(N12:N32)</f>
        <v>0</v>
      </c>
      <c r="O33" s="195" t="s">
        <v>17</v>
      </c>
      <c r="P33" s="132">
        <f>SUM(P12:P32)</f>
        <v>0</v>
      </c>
      <c r="Q33" s="132">
        <f>SUM(Q12:Q32)</f>
        <v>0</v>
      </c>
      <c r="R33" s="132">
        <f>SUM(R12:R32)</f>
        <v>0</v>
      </c>
      <c r="S33" s="132">
        <f>SUM(S12:S32)</f>
        <v>0</v>
      </c>
      <c r="T33" s="132">
        <f>SUM(T12:T32)</f>
        <v>0</v>
      </c>
      <c r="U33" s="195" t="s">
        <v>17</v>
      </c>
      <c r="V33" s="132">
        <f>SUM(V12:V32)</f>
        <v>0</v>
      </c>
      <c r="W33" s="132">
        <f>SUM(W12:W32)</f>
        <v>0</v>
      </c>
      <c r="X33" s="132">
        <f>SUM(X12:X32)</f>
        <v>0</v>
      </c>
      <c r="Y33" s="132">
        <f>SUM(Y12:Y32)</f>
        <v>0</v>
      </c>
      <c r="Z33" s="132">
        <f>SUM(Z12:Z32)</f>
        <v>0</v>
      </c>
      <c r="AA33" s="195" t="s">
        <v>17</v>
      </c>
      <c r="AB33" s="132">
        <f>SUM(AB12:AB32)</f>
        <v>10</v>
      </c>
      <c r="AC33" s="132">
        <f>SUM(AC12:AC32)</f>
        <v>140</v>
      </c>
      <c r="AD33" s="132">
        <f>SUM(AD12:AD32)</f>
        <v>9</v>
      </c>
      <c r="AE33" s="132">
        <f>SUM(AE12:AE32)</f>
        <v>126</v>
      </c>
      <c r="AF33" s="132">
        <f>SUM(AF12:AF32)</f>
        <v>21</v>
      </c>
      <c r="AG33" s="195" t="s">
        <v>17</v>
      </c>
      <c r="AH33" s="132">
        <f>SUM(AH12:AH32)</f>
        <v>9</v>
      </c>
      <c r="AI33" s="132">
        <f>SUM(AI12:AI32)</f>
        <v>126</v>
      </c>
      <c r="AJ33" s="132">
        <f>SUM(AJ12:AJ32)</f>
        <v>10</v>
      </c>
      <c r="AK33" s="132">
        <f>SUM(AK12:AK32)</f>
        <v>140</v>
      </c>
      <c r="AL33" s="132">
        <f>SUM(AL12:AL32)</f>
        <v>21</v>
      </c>
      <c r="AM33" s="195" t="s">
        <v>17</v>
      </c>
      <c r="AN33" s="132">
        <f>SUM(AN12:AN32)</f>
        <v>13</v>
      </c>
      <c r="AO33" s="132">
        <f>SUM(AO12:AO32)</f>
        <v>182</v>
      </c>
      <c r="AP33" s="132">
        <f>SUM(AP12:AP32)</f>
        <v>10</v>
      </c>
      <c r="AQ33" s="132">
        <f>SUM(AQ12:AQ32)</f>
        <v>140</v>
      </c>
      <c r="AR33" s="132">
        <f>SUM(AR12:AR32)</f>
        <v>24</v>
      </c>
      <c r="AS33" s="195" t="s">
        <v>17</v>
      </c>
      <c r="AT33" s="132">
        <f>SUM(AT12:AT32)</f>
        <v>6</v>
      </c>
      <c r="AU33" s="132">
        <f>SUM(AU12:AU32)</f>
        <v>84</v>
      </c>
      <c r="AV33" s="132">
        <f>SUM(AV12:AV32)</f>
        <v>8</v>
      </c>
      <c r="AW33" s="132">
        <f>SUM(AW12:AW32)</f>
        <v>112</v>
      </c>
      <c r="AX33" s="132">
        <f>SUM(AX12:AX32)</f>
        <v>16</v>
      </c>
      <c r="AY33" s="195" t="s">
        <v>17</v>
      </c>
      <c r="AZ33" s="132">
        <f t="shared" ref="AZ33:BE33" si="38">SUM(AZ12:AZ32)</f>
        <v>38</v>
      </c>
      <c r="BA33" s="132">
        <f t="shared" si="38"/>
        <v>532</v>
      </c>
      <c r="BB33" s="132">
        <f t="shared" si="38"/>
        <v>37</v>
      </c>
      <c r="BC33" s="132">
        <f t="shared" si="38"/>
        <v>518</v>
      </c>
      <c r="BD33" s="132">
        <f t="shared" si="38"/>
        <v>82</v>
      </c>
      <c r="BE33" s="132">
        <f t="shared" si="38"/>
        <v>75</v>
      </c>
    </row>
    <row r="34" spans="1:59" s="121" customFormat="1" ht="15.75" customHeight="1" thickBot="1" x14ac:dyDescent="0.35">
      <c r="A34" s="172"/>
      <c r="B34" s="173"/>
      <c r="C34" s="119" t="s">
        <v>41</v>
      </c>
      <c r="D34" s="120">
        <f>D10+D33</f>
        <v>0</v>
      </c>
      <c r="E34" s="120">
        <f>E10+E33</f>
        <v>0</v>
      </c>
      <c r="F34" s="120">
        <f>F10+F33</f>
        <v>30</v>
      </c>
      <c r="G34" s="120">
        <f>G10+G33</f>
        <v>600</v>
      </c>
      <c r="H34" s="120">
        <f>H10+H33</f>
        <v>27</v>
      </c>
      <c r="I34" s="196" t="s">
        <v>17</v>
      </c>
      <c r="J34" s="120">
        <f>J10+J33</f>
        <v>16</v>
      </c>
      <c r="K34" s="120">
        <f>K10+K33</f>
        <v>224</v>
      </c>
      <c r="L34" s="120">
        <f>L10+L33</f>
        <v>16</v>
      </c>
      <c r="M34" s="120">
        <f>M10+M33</f>
        <v>224</v>
      </c>
      <c r="N34" s="120">
        <f>N10+N33</f>
        <v>31</v>
      </c>
      <c r="O34" s="196" t="s">
        <v>17</v>
      </c>
      <c r="P34" s="120">
        <f>P10+P33</f>
        <v>10</v>
      </c>
      <c r="Q34" s="120">
        <f>Q10+Q33</f>
        <v>140</v>
      </c>
      <c r="R34" s="120">
        <f>R10+R33</f>
        <v>21</v>
      </c>
      <c r="S34" s="120">
        <f>S10+S33</f>
        <v>304</v>
      </c>
      <c r="T34" s="120">
        <f>T10+T33</f>
        <v>29</v>
      </c>
      <c r="U34" s="196" t="s">
        <v>17</v>
      </c>
      <c r="V34" s="120">
        <f>V10+V33</f>
        <v>12</v>
      </c>
      <c r="W34" s="120">
        <f>W10+W33</f>
        <v>168</v>
      </c>
      <c r="X34" s="120">
        <f>X10+X33</f>
        <v>20</v>
      </c>
      <c r="Y34" s="120">
        <f>Y10+Y33</f>
        <v>280</v>
      </c>
      <c r="Z34" s="120">
        <f>Z10+Z33</f>
        <v>31</v>
      </c>
      <c r="AA34" s="196" t="s">
        <v>17</v>
      </c>
      <c r="AB34" s="120">
        <f>AB10+AB33</f>
        <v>13</v>
      </c>
      <c r="AC34" s="120">
        <f>AC10+AC33</f>
        <v>182</v>
      </c>
      <c r="AD34" s="120">
        <f>AD10+AD33</f>
        <v>14</v>
      </c>
      <c r="AE34" s="120">
        <f>AE10+AE33</f>
        <v>196</v>
      </c>
      <c r="AF34" s="120">
        <f>AF10+AF33</f>
        <v>29</v>
      </c>
      <c r="AG34" s="196" t="s">
        <v>17</v>
      </c>
      <c r="AH34" s="120">
        <f>AH10+AH33</f>
        <v>11</v>
      </c>
      <c r="AI34" s="120">
        <f>AI10+AI33</f>
        <v>154</v>
      </c>
      <c r="AJ34" s="120">
        <f>AJ10+AJ33</f>
        <v>18</v>
      </c>
      <c r="AK34" s="120">
        <f>AK10+AK33</f>
        <v>256</v>
      </c>
      <c r="AL34" s="120">
        <f>AL10+AL33</f>
        <v>31</v>
      </c>
      <c r="AM34" s="196" t="s">
        <v>17</v>
      </c>
      <c r="AN34" s="120">
        <f>AN10+AN33</f>
        <v>13</v>
      </c>
      <c r="AO34" s="120">
        <f>AO10+AO33</f>
        <v>182</v>
      </c>
      <c r="AP34" s="120">
        <f>AP10+AP33</f>
        <v>16</v>
      </c>
      <c r="AQ34" s="120">
        <f>AQ10+AQ33</f>
        <v>228</v>
      </c>
      <c r="AR34" s="120">
        <f>AR10+AR33</f>
        <v>30</v>
      </c>
      <c r="AS34" s="196" t="s">
        <v>17</v>
      </c>
      <c r="AT34" s="120">
        <f>AT10+AT33</f>
        <v>6</v>
      </c>
      <c r="AU34" s="120">
        <f>AU10+AU33</f>
        <v>84</v>
      </c>
      <c r="AV34" s="120">
        <f>AV10+AV33</f>
        <v>24</v>
      </c>
      <c r="AW34" s="120">
        <f>AW10+AW33</f>
        <v>348</v>
      </c>
      <c r="AX34" s="120">
        <f>AX10+AX33</f>
        <v>32</v>
      </c>
      <c r="AY34" s="196" t="s">
        <v>17</v>
      </c>
      <c r="AZ34" s="133">
        <f t="shared" ref="AZ34:BE34" si="39">AZ10+AZ33</f>
        <v>81</v>
      </c>
      <c r="BA34" s="133">
        <f t="shared" si="39"/>
        <v>1134</v>
      </c>
      <c r="BB34" s="133">
        <f t="shared" si="39"/>
        <v>157</v>
      </c>
      <c r="BC34" s="133">
        <f t="shared" si="39"/>
        <v>2218</v>
      </c>
      <c r="BD34" s="133">
        <f t="shared" si="39"/>
        <v>238</v>
      </c>
      <c r="BE34" s="133">
        <f t="shared" si="39"/>
        <v>236</v>
      </c>
    </row>
    <row r="35" spans="1:59" ht="18.75" customHeight="1" x14ac:dyDescent="0.3">
      <c r="A35" s="134"/>
      <c r="B35" s="135"/>
      <c r="C35" s="136" t="s">
        <v>16</v>
      </c>
      <c r="D35" s="457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8"/>
      <c r="Q35" s="458"/>
      <c r="R35" s="458"/>
      <c r="S35" s="458"/>
      <c r="T35" s="458"/>
      <c r="U35" s="458"/>
      <c r="V35" s="458"/>
      <c r="W35" s="458"/>
      <c r="X35" s="458"/>
      <c r="Y35" s="458"/>
      <c r="Z35" s="458"/>
      <c r="AA35" s="458"/>
      <c r="AB35" s="457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  <c r="AS35" s="458"/>
      <c r="AT35" s="458"/>
      <c r="AU35" s="458"/>
      <c r="AV35" s="458"/>
      <c r="AW35" s="458"/>
      <c r="AX35" s="458"/>
      <c r="AY35" s="458"/>
      <c r="AZ35" s="459"/>
      <c r="BA35" s="460"/>
      <c r="BB35" s="460"/>
      <c r="BC35" s="460"/>
      <c r="BD35" s="460"/>
      <c r="BE35" s="460"/>
      <c r="BF35" s="189"/>
      <c r="BG35" s="189"/>
    </row>
    <row r="36" spans="1:59" s="95" customFormat="1" ht="15.75" customHeight="1" x14ac:dyDescent="0.25">
      <c r="A36" s="50" t="s">
        <v>277</v>
      </c>
      <c r="B36" s="53" t="s">
        <v>15</v>
      </c>
      <c r="C36" s="52" t="s">
        <v>270</v>
      </c>
      <c r="D36" s="102"/>
      <c r="E36" s="6" t="str">
        <f t="shared" ref="E36:E38" si="40">IF(D36*14=0,"",D36*14)</f>
        <v/>
      </c>
      <c r="F36" s="102"/>
      <c r="G36" s="6" t="str">
        <f t="shared" ref="G36:G38" si="41">IF(F36*14=0,"",F36*14)</f>
        <v/>
      </c>
      <c r="H36" s="102"/>
      <c r="I36" s="103"/>
      <c r="J36" s="56"/>
      <c r="K36" s="6" t="str">
        <f t="shared" ref="K36:K38" si="42">IF(J36*14=0,"",J36*14)</f>
        <v/>
      </c>
      <c r="L36" s="55"/>
      <c r="M36" s="6" t="str">
        <f t="shared" ref="M36:M38" si="43">IF(L36*14=0,"",L36*14)</f>
        <v/>
      </c>
      <c r="N36" s="55"/>
      <c r="O36" s="59"/>
      <c r="P36" s="55"/>
      <c r="Q36" s="6" t="str">
        <f t="shared" ref="Q36:Q38" si="44">IF(P36*14=0,"",P36*14)</f>
        <v/>
      </c>
      <c r="R36" s="55"/>
      <c r="S36" s="6" t="str">
        <f t="shared" ref="S36:S38" si="45">IF(R36*14=0,"",R36*14)</f>
        <v/>
      </c>
      <c r="T36" s="55"/>
      <c r="U36" s="58"/>
      <c r="V36" s="56"/>
      <c r="W36" s="6" t="str">
        <f t="shared" ref="W36:W38" si="46">IF(V36*14=0,"",V36*14)</f>
        <v/>
      </c>
      <c r="X36" s="55"/>
      <c r="Y36" s="6" t="str">
        <f t="shared" ref="Y36:Y38" si="47">IF(X36*14=0,"",X36*14)</f>
        <v/>
      </c>
      <c r="Z36" s="55"/>
      <c r="AA36" s="59"/>
      <c r="AB36" s="55"/>
      <c r="AC36" s="6" t="str">
        <f t="shared" ref="AC36:AC38" si="48">IF(AB36*14=0,"",AB36*14)</f>
        <v/>
      </c>
      <c r="AD36" s="55"/>
      <c r="AE36" s="6" t="str">
        <f t="shared" ref="AE36:AE38" si="49">IF(AD36*14=0,"",AD36*14)</f>
        <v/>
      </c>
      <c r="AF36" s="55"/>
      <c r="AG36" s="58"/>
      <c r="AH36" s="56"/>
      <c r="AI36" s="6" t="str">
        <f t="shared" ref="AI36:AI38" si="50">IF(AH36*14=0,"",AH36*14)</f>
        <v/>
      </c>
      <c r="AJ36" s="55"/>
      <c r="AK36" s="6" t="str">
        <f t="shared" ref="AK36:AK38" si="51">IF(AJ36*14=0,"",AJ36*14)</f>
        <v/>
      </c>
      <c r="AL36" s="55"/>
      <c r="AM36" s="59"/>
      <c r="AN36" s="56"/>
      <c r="AO36" s="6" t="str">
        <f t="shared" ref="AO36:AO38" si="52">IF(AN36*14=0,"",AN36*14)</f>
        <v/>
      </c>
      <c r="AP36" s="57"/>
      <c r="AQ36" s="6" t="str">
        <f t="shared" ref="AQ36:AQ38" si="53">IF(AP36*14=0,"",AP36*14)</f>
        <v/>
      </c>
      <c r="AR36" s="57"/>
      <c r="AS36" s="60"/>
      <c r="AT36" s="55"/>
      <c r="AU36" s="6" t="str">
        <f t="shared" ref="AU36:AU38" si="54">IF(AT36*14=0,"",AT36*14)</f>
        <v/>
      </c>
      <c r="AV36" s="55"/>
      <c r="AW36" s="6" t="str">
        <f t="shared" ref="AW36:AW38" si="55">IF(AV36*14=0,"",AV36*14)</f>
        <v/>
      </c>
      <c r="AX36" s="55"/>
      <c r="AY36" s="55"/>
      <c r="AZ36" s="7" t="str">
        <f t="shared" ref="AZ36:AZ38" si="56">IF(D36+J36+P36+V36+AB36+AH36+AN36+AT36=0,"",D36+J36+P36+V36+AB36+AH36+AN36+AT36)</f>
        <v/>
      </c>
      <c r="BA36" s="16" t="str">
        <f>IF((P36+V36+AB36+AH36+AN36+AT36)*14=0,"",(P36+V36+AB36+AH36+AN36+AT36)*14)</f>
        <v/>
      </c>
      <c r="BB36" s="8" t="str">
        <f t="shared" ref="BB36:BB38" si="57">IF(F36+L36+R36+X36+AD36+AJ36+AP36+AV36=0,"",F36+L36+R36+X36+AD36+AJ36+AP36+AV36)</f>
        <v/>
      </c>
      <c r="BC36" s="6" t="str">
        <f>IF((L36+F36+R36+X36+AD36+AJ36+AP36+AV36)*14=0,"",(L36+F36+R36+X36+AD36+AJ36+AP36+AV36)*14)</f>
        <v/>
      </c>
      <c r="BD36" s="61" t="s">
        <v>17</v>
      </c>
      <c r="BE36" s="183" t="str">
        <f t="shared" ref="BE36:BE38" si="58">IF(D36+F36+L36+J36+P36+R36+V36+X36+AB36+AD36+AH36+AJ36+AN36+AP36+AT36+AV36=0,"",D36+F36+L36+J36+P36+R36+V36+X36+AB36+AD36+AH36+AJ36+AN36+AP36+AT36+AV36)</f>
        <v/>
      </c>
      <c r="BF36" s="263" t="s">
        <v>188</v>
      </c>
      <c r="BG36" s="353" t="s">
        <v>195</v>
      </c>
    </row>
    <row r="37" spans="1:59" s="95" customFormat="1" ht="15.75" customHeight="1" x14ac:dyDescent="0.25">
      <c r="A37" s="50" t="s">
        <v>278</v>
      </c>
      <c r="B37" s="53" t="s">
        <v>15</v>
      </c>
      <c r="C37" s="52" t="s">
        <v>271</v>
      </c>
      <c r="D37" s="102"/>
      <c r="E37" s="6" t="str">
        <f t="shared" si="40"/>
        <v/>
      </c>
      <c r="F37" s="102"/>
      <c r="G37" s="6" t="str">
        <f t="shared" si="41"/>
        <v/>
      </c>
      <c r="H37" s="102"/>
      <c r="I37" s="103"/>
      <c r="J37" s="56"/>
      <c r="K37" s="6" t="str">
        <f t="shared" si="42"/>
        <v/>
      </c>
      <c r="L37" s="55"/>
      <c r="M37" s="6" t="str">
        <f t="shared" si="43"/>
        <v/>
      </c>
      <c r="N37" s="55"/>
      <c r="O37" s="59"/>
      <c r="P37" s="55"/>
      <c r="Q37" s="6" t="str">
        <f t="shared" si="44"/>
        <v/>
      </c>
      <c r="R37" s="55"/>
      <c r="S37" s="6" t="str">
        <f t="shared" si="45"/>
        <v/>
      </c>
      <c r="T37" s="55"/>
      <c r="U37" s="58"/>
      <c r="V37" s="56"/>
      <c r="W37" s="6" t="str">
        <f t="shared" si="46"/>
        <v/>
      </c>
      <c r="X37" s="55"/>
      <c r="Y37" s="6" t="str">
        <f t="shared" si="47"/>
        <v/>
      </c>
      <c r="Z37" s="55"/>
      <c r="AA37" s="59"/>
      <c r="AB37" s="55"/>
      <c r="AC37" s="6" t="str">
        <f t="shared" si="48"/>
        <v/>
      </c>
      <c r="AD37" s="55"/>
      <c r="AE37" s="6" t="str">
        <f t="shared" si="49"/>
        <v/>
      </c>
      <c r="AF37" s="55"/>
      <c r="AG37" s="58"/>
      <c r="AH37" s="56"/>
      <c r="AI37" s="6" t="str">
        <f t="shared" si="50"/>
        <v/>
      </c>
      <c r="AJ37" s="55"/>
      <c r="AK37" s="6" t="str">
        <f t="shared" si="51"/>
        <v/>
      </c>
      <c r="AL37" s="55"/>
      <c r="AM37" s="59"/>
      <c r="AN37" s="56"/>
      <c r="AO37" s="6" t="str">
        <f t="shared" si="52"/>
        <v/>
      </c>
      <c r="AP37" s="57"/>
      <c r="AQ37" s="6" t="str">
        <f t="shared" si="53"/>
        <v/>
      </c>
      <c r="AR37" s="57"/>
      <c r="AS37" s="60"/>
      <c r="AT37" s="55"/>
      <c r="AU37" s="6" t="str">
        <f t="shared" si="54"/>
        <v/>
      </c>
      <c r="AV37" s="55"/>
      <c r="AW37" s="6" t="str">
        <f t="shared" si="55"/>
        <v/>
      </c>
      <c r="AX37" s="55"/>
      <c r="AY37" s="55"/>
      <c r="AZ37" s="7" t="str">
        <f t="shared" si="56"/>
        <v/>
      </c>
      <c r="BA37" s="16" t="str">
        <f>IF((P37+V37+AB37+AH37+AN37+AT37)*14=0,"",(P37+V37+AB37+AH37+AN37+AT37)*14)</f>
        <v/>
      </c>
      <c r="BB37" s="8" t="str">
        <f t="shared" si="57"/>
        <v/>
      </c>
      <c r="BC37" s="6" t="str">
        <f>IF((L37+F37+R37+X37+AD37+AJ37+AP37+AV37)*14=0,"",(L37+F37+R37+X37+AD37+AJ37+AP37+AV37)*14)</f>
        <v/>
      </c>
      <c r="BD37" s="61" t="s">
        <v>17</v>
      </c>
      <c r="BE37" s="183" t="str">
        <f t="shared" si="58"/>
        <v/>
      </c>
      <c r="BF37" s="263" t="s">
        <v>188</v>
      </c>
      <c r="BG37" s="353" t="s">
        <v>192</v>
      </c>
    </row>
    <row r="38" spans="1:59" s="95" customFormat="1" ht="15.75" customHeight="1" thickBot="1" x14ac:dyDescent="0.3">
      <c r="A38" s="96"/>
      <c r="B38" s="53" t="s">
        <v>15</v>
      </c>
      <c r="C38" s="52"/>
      <c r="D38" s="102"/>
      <c r="E38" s="6" t="str">
        <f t="shared" si="40"/>
        <v/>
      </c>
      <c r="F38" s="102"/>
      <c r="G38" s="6" t="str">
        <f t="shared" si="41"/>
        <v/>
      </c>
      <c r="H38" s="102"/>
      <c r="I38" s="103"/>
      <c r="J38" s="56"/>
      <c r="K38" s="6" t="str">
        <f t="shared" si="42"/>
        <v/>
      </c>
      <c r="L38" s="55"/>
      <c r="M38" s="6" t="str">
        <f t="shared" si="43"/>
        <v/>
      </c>
      <c r="N38" s="55"/>
      <c r="O38" s="59"/>
      <c r="P38" s="55"/>
      <c r="Q38" s="6" t="str">
        <f t="shared" si="44"/>
        <v/>
      </c>
      <c r="R38" s="55"/>
      <c r="S38" s="6" t="str">
        <f t="shared" si="45"/>
        <v/>
      </c>
      <c r="T38" s="55"/>
      <c r="U38" s="58"/>
      <c r="V38" s="56"/>
      <c r="W38" s="6" t="str">
        <f t="shared" si="46"/>
        <v/>
      </c>
      <c r="X38" s="55"/>
      <c r="Y38" s="6" t="str">
        <f t="shared" si="47"/>
        <v/>
      </c>
      <c r="Z38" s="55"/>
      <c r="AA38" s="59"/>
      <c r="AB38" s="55"/>
      <c r="AC38" s="6" t="str">
        <f t="shared" si="48"/>
        <v/>
      </c>
      <c r="AD38" s="55"/>
      <c r="AE38" s="6" t="str">
        <f t="shared" si="49"/>
        <v/>
      </c>
      <c r="AF38" s="55"/>
      <c r="AG38" s="58"/>
      <c r="AH38" s="56"/>
      <c r="AI38" s="6" t="str">
        <f t="shared" si="50"/>
        <v/>
      </c>
      <c r="AJ38" s="55"/>
      <c r="AK38" s="6" t="str">
        <f t="shared" si="51"/>
        <v/>
      </c>
      <c r="AL38" s="55"/>
      <c r="AM38" s="59"/>
      <c r="AN38" s="56"/>
      <c r="AO38" s="6" t="str">
        <f t="shared" si="52"/>
        <v/>
      </c>
      <c r="AP38" s="57"/>
      <c r="AQ38" s="6" t="str">
        <f t="shared" si="53"/>
        <v/>
      </c>
      <c r="AR38" s="57"/>
      <c r="AS38" s="60"/>
      <c r="AT38" s="55"/>
      <c r="AU38" s="6" t="str">
        <f t="shared" si="54"/>
        <v/>
      </c>
      <c r="AV38" s="55"/>
      <c r="AW38" s="6" t="str">
        <f t="shared" si="55"/>
        <v/>
      </c>
      <c r="AX38" s="55"/>
      <c r="AY38" s="55"/>
      <c r="AZ38" s="7" t="str">
        <f t="shared" si="56"/>
        <v/>
      </c>
      <c r="BA38" s="16" t="str">
        <f>IF((P38+V38+AB38+AH38+AN38+AT38)*14=0,"",(P38+V38+AB38+AH38+AN38+AT38)*14)</f>
        <v/>
      </c>
      <c r="BB38" s="8" t="str">
        <f t="shared" si="57"/>
        <v/>
      </c>
      <c r="BC38" s="16" t="str">
        <f>IF((L38+F38+R38+X38+AD38+AJ38+AP38+AV38)*14=0,"",(L38+F38+R38+X38+AD38+AJ38+AP38+AV38)*14)</f>
        <v/>
      </c>
      <c r="BD38" s="61" t="s">
        <v>17</v>
      </c>
      <c r="BE38" s="183" t="str">
        <f t="shared" si="58"/>
        <v/>
      </c>
      <c r="BF38" s="263"/>
      <c r="BG38" s="263"/>
    </row>
    <row r="39" spans="1:59" ht="15.75" customHeight="1" thickBot="1" x14ac:dyDescent="0.35">
      <c r="A39" s="137"/>
      <c r="B39" s="138"/>
      <c r="C39" s="139" t="s">
        <v>18</v>
      </c>
      <c r="D39" s="140">
        <f>SUM(D36:D38)</f>
        <v>0</v>
      </c>
      <c r="E39" s="141">
        <v>0</v>
      </c>
      <c r="F39" s="142">
        <f>SUM(F36:F38)</f>
        <v>0</v>
      </c>
      <c r="G39" s="141" t="str">
        <f>IF(F39*14=0,"",F39*14)</f>
        <v/>
      </c>
      <c r="H39" s="143" t="s">
        <v>17</v>
      </c>
      <c r="I39" s="144" t="s">
        <v>17</v>
      </c>
      <c r="J39" s="145">
        <f>SUM(J36:J38)</f>
        <v>0</v>
      </c>
      <c r="K39" s="141" t="str">
        <f>IF(J39*14=0,"",J39*14)</f>
        <v/>
      </c>
      <c r="L39" s="142">
        <f>SUM(L36:L38)</f>
        <v>0</v>
      </c>
      <c r="M39" s="141" t="str">
        <f>IF(L39*14=0,"",L39*14)</f>
        <v/>
      </c>
      <c r="N39" s="143" t="s">
        <v>17</v>
      </c>
      <c r="O39" s="144" t="s">
        <v>17</v>
      </c>
      <c r="P39" s="140">
        <f>SUM(P36:P38)</f>
        <v>0</v>
      </c>
      <c r="Q39" s="141" t="str">
        <f>IF(P39*14=0,"",P39*14)</f>
        <v/>
      </c>
      <c r="R39" s="142">
        <f>SUM(R36:R38)</f>
        <v>0</v>
      </c>
      <c r="S39" s="141" t="str">
        <f>IF(R39*14=0,"",R39*14)</f>
        <v/>
      </c>
      <c r="T39" s="146" t="s">
        <v>17</v>
      </c>
      <c r="U39" s="144" t="s">
        <v>17</v>
      </c>
      <c r="V39" s="145">
        <f>SUM(V36:V38)</f>
        <v>0</v>
      </c>
      <c r="W39" s="141" t="str">
        <f>IF(V39*14=0,"",V39*14)</f>
        <v/>
      </c>
      <c r="X39" s="142">
        <f>SUM(X36:X38)</f>
        <v>0</v>
      </c>
      <c r="Y39" s="141" t="str">
        <f>IF(X39*14=0,"",X39*14)</f>
        <v/>
      </c>
      <c r="Z39" s="143" t="s">
        <v>17</v>
      </c>
      <c r="AA39" s="144" t="s">
        <v>17</v>
      </c>
      <c r="AB39" s="140">
        <f>SUM(AB36:AB38)</f>
        <v>0</v>
      </c>
      <c r="AC39" s="141" t="str">
        <f>IF(AB39*14=0,"",AB39*14)</f>
        <v/>
      </c>
      <c r="AD39" s="142">
        <f>SUM(AD36:AD38)</f>
        <v>0</v>
      </c>
      <c r="AE39" s="141" t="str">
        <f>IF(AD39*14=0,"",AD39*14)</f>
        <v/>
      </c>
      <c r="AF39" s="143" t="s">
        <v>17</v>
      </c>
      <c r="AG39" s="144" t="s">
        <v>17</v>
      </c>
      <c r="AH39" s="145">
        <f>SUM(AH36:AH38)</f>
        <v>0</v>
      </c>
      <c r="AI39" s="141" t="str">
        <f>IF(AH39*14=0,"",AH39*14)</f>
        <v/>
      </c>
      <c r="AJ39" s="142">
        <f>SUM(AJ36:AJ38)</f>
        <v>0</v>
      </c>
      <c r="AK39" s="141" t="str">
        <f>IF(AJ39*14=0,"",AJ39*14)</f>
        <v/>
      </c>
      <c r="AL39" s="143" t="s">
        <v>17</v>
      </c>
      <c r="AM39" s="144" t="s">
        <v>17</v>
      </c>
      <c r="AN39" s="140">
        <f>SUM(AN36:AN38)</f>
        <v>0</v>
      </c>
      <c r="AO39" s="141" t="str">
        <f>IF(AN39*14=0,"",AN39*14)</f>
        <v/>
      </c>
      <c r="AP39" s="142">
        <f>SUM(AP36:AP38)</f>
        <v>0</v>
      </c>
      <c r="AQ39" s="141" t="str">
        <f>IF(AP39*14=0,"",AP39*14)</f>
        <v/>
      </c>
      <c r="AR39" s="146" t="s">
        <v>17</v>
      </c>
      <c r="AS39" s="144" t="s">
        <v>17</v>
      </c>
      <c r="AT39" s="145">
        <f>SUM(AT36:AT38)</f>
        <v>0</v>
      </c>
      <c r="AU39" s="141" t="str">
        <f>IF(AT39*14=0,"",AT39*14)</f>
        <v/>
      </c>
      <c r="AV39" s="142">
        <f>SUM(AV36:AV38)</f>
        <v>0</v>
      </c>
      <c r="AW39" s="141" t="str">
        <f>IF(AV39*14=0,"",AV39*14)</f>
        <v/>
      </c>
      <c r="AX39" s="143" t="s">
        <v>17</v>
      </c>
      <c r="AY39" s="144" t="s">
        <v>17</v>
      </c>
      <c r="AZ39" s="147" t="str">
        <f>IF(D39+J39+P39+V39=0,"",D39+J39+P39+V39)</f>
        <v/>
      </c>
      <c r="BA39" s="211" t="str">
        <f>IF((P39+V39+AB39+AH39+AN39+AT39)*14=0,"",(P39+V39+AB39+AH39+AN39+AT39)*14)</f>
        <v/>
      </c>
      <c r="BB39" s="212" t="str">
        <f>IF(F39+L39+R39+X39=0,"",F39+L39+R39+X39)</f>
        <v/>
      </c>
      <c r="BC39" s="213" t="str">
        <f>IF((L39+F39+R39+X39+AD39+AJ39+AP39+AV39)*14=0,"",(L39+F39+R39+X39+AD39+AJ39+AP39+AV39)*14)</f>
        <v/>
      </c>
      <c r="BD39" s="143" t="s">
        <v>17</v>
      </c>
      <c r="BE39" s="148" t="s">
        <v>40</v>
      </c>
    </row>
    <row r="40" spans="1:59" ht="15.75" customHeight="1" thickBot="1" x14ac:dyDescent="0.35">
      <c r="A40" s="149"/>
      <c r="B40" s="150"/>
      <c r="C40" s="151" t="s">
        <v>42</v>
      </c>
      <c r="D40" s="152">
        <f>D34+D39</f>
        <v>0</v>
      </c>
      <c r="E40" s="154">
        <v>0</v>
      </c>
      <c r="F40" s="154">
        <f>F34+F39</f>
        <v>30</v>
      </c>
      <c r="G40" s="153">
        <f>IF(F40*14=0,"",F40*14)</f>
        <v>420</v>
      </c>
      <c r="H40" s="155" t="s">
        <v>17</v>
      </c>
      <c r="I40" s="156" t="s">
        <v>17</v>
      </c>
      <c r="J40" s="157">
        <f>J34+J39</f>
        <v>16</v>
      </c>
      <c r="K40" s="153">
        <f>IF(J40*14=0,"",J40*14)</f>
        <v>224</v>
      </c>
      <c r="L40" s="154">
        <f>L34+L39</f>
        <v>16</v>
      </c>
      <c r="M40" s="153">
        <f>IF(L40*14=0,"",L40*14)</f>
        <v>224</v>
      </c>
      <c r="N40" s="155" t="s">
        <v>17</v>
      </c>
      <c r="O40" s="156" t="s">
        <v>17</v>
      </c>
      <c r="P40" s="152">
        <f>P34+P39</f>
        <v>10</v>
      </c>
      <c r="Q40" s="153">
        <f>IF(P40*14=0,"",P40*14)</f>
        <v>140</v>
      </c>
      <c r="R40" s="154">
        <f>R34+R39</f>
        <v>21</v>
      </c>
      <c r="S40" s="153">
        <f>IF(R40*14=0,"",R40*14)</f>
        <v>294</v>
      </c>
      <c r="T40" s="158" t="s">
        <v>17</v>
      </c>
      <c r="U40" s="156" t="s">
        <v>17</v>
      </c>
      <c r="V40" s="157">
        <f>V34+V39</f>
        <v>12</v>
      </c>
      <c r="W40" s="153">
        <f>IF(V40*14=0,"",V40*14)</f>
        <v>168</v>
      </c>
      <c r="X40" s="154">
        <f>X34+X39</f>
        <v>20</v>
      </c>
      <c r="Y40" s="153">
        <f>IF(X40*14=0,"",X40*14)</f>
        <v>280</v>
      </c>
      <c r="Z40" s="155" t="s">
        <v>17</v>
      </c>
      <c r="AA40" s="156" t="s">
        <v>17</v>
      </c>
      <c r="AB40" s="152">
        <f>AB34+AB39</f>
        <v>13</v>
      </c>
      <c r="AC40" s="153">
        <f>IF(AB40*14=0,"",AB40*14)</f>
        <v>182</v>
      </c>
      <c r="AD40" s="154">
        <f>AD34+AD39</f>
        <v>14</v>
      </c>
      <c r="AE40" s="153">
        <f>IF(AD40*14=0,"",AD40*14)</f>
        <v>196</v>
      </c>
      <c r="AF40" s="155" t="s">
        <v>17</v>
      </c>
      <c r="AG40" s="156" t="s">
        <v>17</v>
      </c>
      <c r="AH40" s="157">
        <f>AH34+AH39</f>
        <v>11</v>
      </c>
      <c r="AI40" s="153">
        <f>IF(AH40*14=0,"",AH40*14)</f>
        <v>154</v>
      </c>
      <c r="AJ40" s="154">
        <f>AJ34+AJ39</f>
        <v>18</v>
      </c>
      <c r="AK40" s="153">
        <f>IF(AJ40*14=0,"",AJ40*14)</f>
        <v>252</v>
      </c>
      <c r="AL40" s="155" t="s">
        <v>17</v>
      </c>
      <c r="AM40" s="156" t="s">
        <v>17</v>
      </c>
      <c r="AN40" s="152">
        <f>AN34+AN39</f>
        <v>13</v>
      </c>
      <c r="AO40" s="153">
        <f>IF(AN40*14=0,"",AN40*14)</f>
        <v>182</v>
      </c>
      <c r="AP40" s="154">
        <f>AP34+AP39</f>
        <v>16</v>
      </c>
      <c r="AQ40" s="153">
        <f>IF(AP40*14=0,"",AP40*14)</f>
        <v>224</v>
      </c>
      <c r="AR40" s="158" t="s">
        <v>17</v>
      </c>
      <c r="AS40" s="156" t="s">
        <v>17</v>
      </c>
      <c r="AT40" s="157">
        <f>AT34+AT39</f>
        <v>6</v>
      </c>
      <c r="AU40" s="153">
        <f>IF(AT40*14=0,"",AT40*14)</f>
        <v>84</v>
      </c>
      <c r="AV40" s="154">
        <f>AV34+AV39</f>
        <v>24</v>
      </c>
      <c r="AW40" s="153">
        <f>IF(AV40*14=0,"",AV40*14)</f>
        <v>336</v>
      </c>
      <c r="AX40" s="155" t="s">
        <v>17</v>
      </c>
      <c r="AY40" s="156" t="s">
        <v>17</v>
      </c>
      <c r="AZ40" s="147">
        <f>IF(D40+J40+P40+V40+AB40+AN40+AT40+AH40=0,"",D40+J40+P40+V40+AB40+AN40+AT40+AH40)</f>
        <v>81</v>
      </c>
      <c r="BA40" s="147">
        <f>IF(E40+K40+Q40+W40+AC40+AO40+AU40+AI40=0,"",E40+K40+Q40+W40+AC40+AO40+AU40+AI40)</f>
        <v>1134</v>
      </c>
      <c r="BB40" s="147">
        <f>IF(F40+L40+R40+X40+AD40+AP40+AV40+AJ40=0,"",F40+L40+R40+X40+AD40+AP40+AV40+AJ40)</f>
        <v>159</v>
      </c>
      <c r="BC40" s="147">
        <f>IF(G40+G40+S40+Y40+AE40+AQ40+AW40+AK40=M400,"",G40+S40+S40+Y40+AE40+AQ40+AW40+AK40)</f>
        <v>2296</v>
      </c>
      <c r="BD40" s="155" t="s">
        <v>17</v>
      </c>
      <c r="BE40" s="159" t="s">
        <v>40</v>
      </c>
    </row>
    <row r="41" spans="1:59" ht="15.75" customHeight="1" thickTop="1" x14ac:dyDescent="0.3">
      <c r="A41" s="160"/>
      <c r="B41" s="210"/>
      <c r="C41" s="161"/>
      <c r="D41" s="457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458"/>
      <c r="Z41" s="458"/>
      <c r="AA41" s="458"/>
      <c r="AB41" s="457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8"/>
      <c r="AO41" s="458"/>
      <c r="AP41" s="458"/>
      <c r="AQ41" s="458"/>
      <c r="AR41" s="458"/>
      <c r="AS41" s="458"/>
      <c r="AT41" s="458"/>
      <c r="AU41" s="458"/>
      <c r="AV41" s="458"/>
      <c r="AW41" s="458"/>
      <c r="AX41" s="458"/>
      <c r="AY41" s="458"/>
      <c r="AZ41" s="459"/>
      <c r="BA41" s="460"/>
      <c r="BB41" s="460"/>
      <c r="BC41" s="460"/>
      <c r="BD41" s="460"/>
      <c r="BE41" s="460"/>
      <c r="BF41" s="189"/>
      <c r="BG41" s="189"/>
    </row>
    <row r="42" spans="1:59" s="112" customFormat="1" ht="9.9499999999999993" customHeight="1" x14ac:dyDescent="0.2">
      <c r="A42" s="463"/>
      <c r="B42" s="464"/>
      <c r="C42" s="464"/>
      <c r="D42" s="464"/>
      <c r="E42" s="464"/>
      <c r="F42" s="464"/>
      <c r="G42" s="464"/>
      <c r="H42" s="464"/>
      <c r="I42" s="464"/>
      <c r="J42" s="464"/>
      <c r="K42" s="464"/>
      <c r="L42" s="464"/>
      <c r="M42" s="464"/>
      <c r="N42" s="464"/>
      <c r="O42" s="464"/>
      <c r="P42" s="464"/>
      <c r="Q42" s="464"/>
      <c r="R42" s="464"/>
      <c r="S42" s="464"/>
      <c r="T42" s="464"/>
      <c r="U42" s="464"/>
      <c r="V42" s="464"/>
      <c r="W42" s="464"/>
      <c r="X42" s="464"/>
      <c r="Y42" s="464"/>
      <c r="Z42" s="464"/>
      <c r="AA42" s="464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9"/>
      <c r="AX42" s="239"/>
      <c r="AY42" s="239"/>
      <c r="AZ42" s="162"/>
      <c r="BA42" s="163"/>
      <c r="BB42" s="163"/>
      <c r="BC42" s="163"/>
      <c r="BD42" s="163"/>
      <c r="BE42" s="164"/>
    </row>
    <row r="43" spans="1:59" s="112" customFormat="1" ht="15.75" customHeight="1" x14ac:dyDescent="0.2">
      <c r="A43" s="465" t="s">
        <v>20</v>
      </c>
      <c r="B43" s="466"/>
      <c r="C43" s="466"/>
      <c r="D43" s="466"/>
      <c r="E43" s="466"/>
      <c r="F43" s="466"/>
      <c r="G43" s="466"/>
      <c r="H43" s="466"/>
      <c r="I43" s="466"/>
      <c r="J43" s="466"/>
      <c r="K43" s="466"/>
      <c r="L43" s="466"/>
      <c r="M43" s="466"/>
      <c r="N43" s="466"/>
      <c r="O43" s="466"/>
      <c r="P43" s="466"/>
      <c r="Q43" s="466"/>
      <c r="R43" s="466"/>
      <c r="S43" s="466"/>
      <c r="T43" s="466"/>
      <c r="U43" s="466"/>
      <c r="V43" s="466"/>
      <c r="W43" s="466"/>
      <c r="X43" s="466"/>
      <c r="Y43" s="466"/>
      <c r="Z43" s="466"/>
      <c r="AA43" s="466"/>
      <c r="AB43" s="232"/>
      <c r="AC43" s="232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2"/>
      <c r="AY43" s="232"/>
      <c r="AZ43" s="162"/>
      <c r="BA43" s="163"/>
      <c r="BB43" s="163"/>
      <c r="BC43" s="163"/>
      <c r="BD43" s="163"/>
      <c r="BE43" s="164"/>
    </row>
    <row r="44" spans="1:59" s="112" customFormat="1" ht="15.75" customHeight="1" x14ac:dyDescent="0.3">
      <c r="A44" s="165"/>
      <c r="B44" s="98"/>
      <c r="C44" s="166" t="s">
        <v>21</v>
      </c>
      <c r="D44" s="31"/>
      <c r="E44" s="32"/>
      <c r="F44" s="32"/>
      <c r="G44" s="32"/>
      <c r="H44" s="8"/>
      <c r="I44" s="33" t="str">
        <f>IF(COUNTIF(I12:I41,"A")=0,"",COUNTIF(I12:I41,"A"))</f>
        <v/>
      </c>
      <c r="J44" s="31"/>
      <c r="K44" s="32"/>
      <c r="L44" s="32"/>
      <c r="M44" s="32"/>
      <c r="N44" s="8"/>
      <c r="O44" s="33" t="str">
        <f>IF(COUNTIF(O12:O41,"A")=0,"",COUNTIF(O12:O41,"A"))</f>
        <v/>
      </c>
      <c r="P44" s="31"/>
      <c r="Q44" s="32"/>
      <c r="R44" s="32"/>
      <c r="S44" s="32"/>
      <c r="T44" s="8"/>
      <c r="U44" s="33" t="str">
        <f>IF(COUNTIF(U12:U41,"A")=0,"",COUNTIF(U12:U41,"A"))</f>
        <v/>
      </c>
      <c r="V44" s="31"/>
      <c r="W44" s="32"/>
      <c r="X44" s="32"/>
      <c r="Y44" s="32"/>
      <c r="Z44" s="8"/>
      <c r="AA44" s="33" t="str">
        <f>IF(COUNTIF(AA12:AA41,"A")=0,"",COUNTIF(AA12:AA41,"A"))</f>
        <v/>
      </c>
      <c r="AB44" s="31"/>
      <c r="AC44" s="32"/>
      <c r="AD44" s="32"/>
      <c r="AE44" s="32"/>
      <c r="AF44" s="8"/>
      <c r="AG44" s="33" t="str">
        <f>IF(COUNTIF(AG12:AG41,"A")=0,"",COUNTIF(AG12:AG41,"A"))</f>
        <v/>
      </c>
      <c r="AH44" s="31"/>
      <c r="AI44" s="32"/>
      <c r="AJ44" s="32"/>
      <c r="AK44" s="32"/>
      <c r="AL44" s="8"/>
      <c r="AM44" s="33" t="str">
        <f>IF(COUNTIF(AM12:AM41,"A")=0,"",COUNTIF(AM12:AM41,"A"))</f>
        <v/>
      </c>
      <c r="AN44" s="31"/>
      <c r="AO44" s="32"/>
      <c r="AP44" s="32"/>
      <c r="AQ44" s="32"/>
      <c r="AR44" s="8"/>
      <c r="AS44" s="33" t="str">
        <f>IF(COUNTIF(AS12:AS41,"A")=0,"",COUNTIF(AS12:AS41,"A"))</f>
        <v/>
      </c>
      <c r="AT44" s="31"/>
      <c r="AU44" s="32"/>
      <c r="AV44" s="32"/>
      <c r="AW44" s="32"/>
      <c r="AX44" s="8"/>
      <c r="AY44" s="33" t="str">
        <f>IF(COUNTIF(AY12:AY41,"A")=0,"",COUNTIF(AY12:AY41,"A"))</f>
        <v/>
      </c>
      <c r="AZ44" s="34"/>
      <c r="BA44" s="32"/>
      <c r="BB44" s="32"/>
      <c r="BC44" s="32"/>
      <c r="BD44" s="8"/>
      <c r="BE44" s="85" t="str">
        <f t="shared" ref="BE44:BE56" si="59">IF(SUM(I44:AY44)=0,"",SUM(I44:AY44))</f>
        <v/>
      </c>
    </row>
    <row r="45" spans="1:59" s="112" customFormat="1" ht="15.75" customHeight="1" x14ac:dyDescent="0.3">
      <c r="A45" s="165"/>
      <c r="B45" s="98"/>
      <c r="C45" s="166" t="s">
        <v>22</v>
      </c>
      <c r="D45" s="31"/>
      <c r="E45" s="32"/>
      <c r="F45" s="32"/>
      <c r="G45" s="32"/>
      <c r="H45" s="8"/>
      <c r="I45" s="33" t="str">
        <f>IF(COUNTIF(I12:I41,"B")=0,"",COUNTIF(I12:I41,"B"))</f>
        <v/>
      </c>
      <c r="J45" s="31"/>
      <c r="K45" s="32"/>
      <c r="L45" s="32"/>
      <c r="M45" s="32"/>
      <c r="N45" s="8"/>
      <c r="O45" s="33" t="str">
        <f>IF(COUNTIF(O12:O41,"B")=0,"",COUNTIF(O12:O41,"B"))</f>
        <v/>
      </c>
      <c r="P45" s="31"/>
      <c r="Q45" s="32"/>
      <c r="R45" s="32"/>
      <c r="S45" s="32"/>
      <c r="T45" s="8"/>
      <c r="U45" s="33" t="str">
        <f>IF(COUNTIF(U12:U41,"B")=0,"",COUNTIF(U12:U41,"B"))</f>
        <v/>
      </c>
      <c r="V45" s="31"/>
      <c r="W45" s="32"/>
      <c r="X45" s="32"/>
      <c r="Y45" s="32"/>
      <c r="Z45" s="8"/>
      <c r="AA45" s="33" t="str">
        <f>IF(COUNTIF(AA12:AA41,"B")=0,"",COUNTIF(AA12:AA41,"B"))</f>
        <v/>
      </c>
      <c r="AB45" s="31"/>
      <c r="AC45" s="32"/>
      <c r="AD45" s="32"/>
      <c r="AE45" s="32"/>
      <c r="AF45" s="8"/>
      <c r="AG45" s="33" t="str">
        <f>IF(COUNTIF(AG12:AG41,"B")=0,"",COUNTIF(AG12:AG41,"B"))</f>
        <v/>
      </c>
      <c r="AH45" s="31"/>
      <c r="AI45" s="32"/>
      <c r="AJ45" s="32"/>
      <c r="AK45" s="32"/>
      <c r="AL45" s="8"/>
      <c r="AM45" s="33" t="str">
        <f>IF(COUNTIF(AM12:AM41,"B")=0,"",COUNTIF(AM12:AM41,"B"))</f>
        <v/>
      </c>
      <c r="AN45" s="31"/>
      <c r="AO45" s="32"/>
      <c r="AP45" s="32"/>
      <c r="AQ45" s="32"/>
      <c r="AR45" s="8"/>
      <c r="AS45" s="33" t="str">
        <f>IF(COUNTIF(AS12:AS41,"B")=0,"",COUNTIF(AS12:AS41,"B"))</f>
        <v/>
      </c>
      <c r="AT45" s="31"/>
      <c r="AU45" s="32"/>
      <c r="AV45" s="32"/>
      <c r="AW45" s="32"/>
      <c r="AX45" s="8"/>
      <c r="AY45" s="33" t="str">
        <f>IF(COUNTIF(AY12:AY41,"B")=0,"",COUNTIF(AY12:AY41,"B"))</f>
        <v/>
      </c>
      <c r="AZ45" s="34"/>
      <c r="BA45" s="32"/>
      <c r="BB45" s="32"/>
      <c r="BC45" s="32"/>
      <c r="BD45" s="8"/>
      <c r="BE45" s="85" t="str">
        <f t="shared" si="59"/>
        <v/>
      </c>
    </row>
    <row r="46" spans="1:59" s="112" customFormat="1" ht="15.75" customHeight="1" x14ac:dyDescent="0.3">
      <c r="A46" s="165"/>
      <c r="B46" s="98"/>
      <c r="C46" s="166" t="s">
        <v>57</v>
      </c>
      <c r="D46" s="31"/>
      <c r="E46" s="32"/>
      <c r="F46" s="32"/>
      <c r="G46" s="32"/>
      <c r="H46" s="8"/>
      <c r="I46" s="33" t="str">
        <f>IF(COUNTIF(I12:I41,"ÉÉ")=0,"",COUNTIF(I12:I41,"ÉÉ"))</f>
        <v/>
      </c>
      <c r="J46" s="31"/>
      <c r="K46" s="32"/>
      <c r="L46" s="32"/>
      <c r="M46" s="32"/>
      <c r="N46" s="8"/>
      <c r="O46" s="33" t="str">
        <f>IF(COUNTIF(O12:O41,"ÉÉ")=0,"",COUNTIF(O12:O41,"ÉÉ"))</f>
        <v/>
      </c>
      <c r="P46" s="31"/>
      <c r="Q46" s="32"/>
      <c r="R46" s="32"/>
      <c r="S46" s="32"/>
      <c r="T46" s="8"/>
      <c r="U46" s="33" t="str">
        <f>IF(COUNTIF(U12:U41,"ÉÉ")=0,"",COUNTIF(U12:U41,"ÉÉ"))</f>
        <v/>
      </c>
      <c r="V46" s="31"/>
      <c r="W46" s="32"/>
      <c r="X46" s="32"/>
      <c r="Y46" s="32"/>
      <c r="Z46" s="8"/>
      <c r="AA46" s="33" t="str">
        <f>IF(COUNTIF(AA12:AA41,"ÉÉ")=0,"",COUNTIF(AA12:AA41,"ÉÉ"))</f>
        <v/>
      </c>
      <c r="AB46" s="31"/>
      <c r="AC46" s="32"/>
      <c r="AD46" s="32"/>
      <c r="AE46" s="32"/>
      <c r="AF46" s="8"/>
      <c r="AG46" s="33">
        <f>IF(COUNTIF(AG12:AG41,"ÉÉ")=0,"",COUNTIF(AG12:AG41,"ÉÉ"))</f>
        <v>2</v>
      </c>
      <c r="AH46" s="31"/>
      <c r="AI46" s="32"/>
      <c r="AJ46" s="32"/>
      <c r="AK46" s="32"/>
      <c r="AL46" s="8"/>
      <c r="AM46" s="33">
        <f>IF(COUNTIF(AM12:AM41,"ÉÉ")=0,"",COUNTIF(AM12:AM41,"ÉÉ"))</f>
        <v>3</v>
      </c>
      <c r="AN46" s="31"/>
      <c r="AO46" s="32"/>
      <c r="AP46" s="32"/>
      <c r="AQ46" s="32"/>
      <c r="AR46" s="8"/>
      <c r="AS46" s="33">
        <f>IF(COUNTIF(AS12:AS41,"ÉÉ")=0,"",COUNTIF(AS12:AS41,"ÉÉ"))</f>
        <v>2</v>
      </c>
      <c r="AT46" s="31"/>
      <c r="AU46" s="32"/>
      <c r="AV46" s="32"/>
      <c r="AW46" s="32"/>
      <c r="AX46" s="8"/>
      <c r="AY46" s="33">
        <f>IF(COUNTIF(AY12:AY41,"ÉÉ")=0,"",COUNTIF(AY12:AY41,"ÉÉ"))</f>
        <v>1</v>
      </c>
      <c r="AZ46" s="34"/>
      <c r="BA46" s="32"/>
      <c r="BB46" s="32"/>
      <c r="BC46" s="32"/>
      <c r="BD46" s="8"/>
      <c r="BE46" s="85">
        <f t="shared" si="59"/>
        <v>8</v>
      </c>
    </row>
    <row r="47" spans="1:59" s="112" customFormat="1" ht="15.75" customHeight="1" x14ac:dyDescent="0.3">
      <c r="A47" s="165"/>
      <c r="B47" s="98"/>
      <c r="C47" s="166" t="s">
        <v>58</v>
      </c>
      <c r="D47" s="86"/>
      <c r="E47" s="87"/>
      <c r="F47" s="87"/>
      <c r="G47" s="87"/>
      <c r="H47" s="88"/>
      <c r="I47" s="33" t="str">
        <f>IF(COUNTIF(I12:I41,"ÉÉ(Z)")=0,"",COUNTIF(I12:I41,"ÉÉ(Z)"))</f>
        <v/>
      </c>
      <c r="J47" s="86"/>
      <c r="K47" s="87"/>
      <c r="L47" s="87"/>
      <c r="M47" s="87"/>
      <c r="N47" s="88"/>
      <c r="O47" s="33" t="str">
        <f>IF(COUNTIF(O12:O41,"ÉÉ(Z)")=0,"",COUNTIF(O12:O41,"ÉÉ(Z)"))</f>
        <v/>
      </c>
      <c r="P47" s="86"/>
      <c r="Q47" s="87"/>
      <c r="R47" s="87"/>
      <c r="S47" s="87"/>
      <c r="T47" s="88"/>
      <c r="U47" s="33" t="str">
        <f>IF(COUNTIF(U12:U41,"ÉÉ(Z)")=0,"",COUNTIF(U12:U41,"ÉÉ(Z)"))</f>
        <v/>
      </c>
      <c r="V47" s="86"/>
      <c r="W47" s="87"/>
      <c r="X47" s="87"/>
      <c r="Y47" s="87"/>
      <c r="Z47" s="88"/>
      <c r="AA47" s="33" t="str">
        <f>IF(COUNTIF(AA12:AA41,"ÉÉ(Z)")=0,"",COUNTIF(AA12:AA41,"ÉÉ(Z)"))</f>
        <v/>
      </c>
      <c r="AB47" s="86"/>
      <c r="AC47" s="87"/>
      <c r="AD47" s="87"/>
      <c r="AE47" s="87"/>
      <c r="AF47" s="88"/>
      <c r="AG47" s="33" t="str">
        <f>IF(COUNTIF(AG12:AG41,"ÉÉ(Z)")=0,"",COUNTIF(AG12:AG41,"ÉÉ(Z)"))</f>
        <v/>
      </c>
      <c r="AH47" s="86"/>
      <c r="AI47" s="87"/>
      <c r="AJ47" s="87"/>
      <c r="AK47" s="87"/>
      <c r="AL47" s="88"/>
      <c r="AM47" s="33" t="str">
        <f>IF(COUNTIF(AM12:AM41,"ÉÉ(Z)")=0,"",COUNTIF(AM12:AM41,"ÉÉ(Z)"))</f>
        <v/>
      </c>
      <c r="AN47" s="86"/>
      <c r="AO47" s="87"/>
      <c r="AP47" s="87"/>
      <c r="AQ47" s="87"/>
      <c r="AR47" s="88"/>
      <c r="AS47" s="33">
        <f>IF(COUNTIF(AS12:AS41,"ÉÉ(Z)")=0,"",COUNTIF(AS12:AS41,"ÉÉ(Z)"))</f>
        <v>1</v>
      </c>
      <c r="AT47" s="86"/>
      <c r="AU47" s="87"/>
      <c r="AV47" s="87"/>
      <c r="AW47" s="87"/>
      <c r="AX47" s="88"/>
      <c r="AY47" s="33">
        <f>IF(COUNTIF(AY12:AY41,"ÉÉ(Z)")=0,"",COUNTIF(AY12:AY41,"ÉÉ(Z)"))</f>
        <v>1</v>
      </c>
      <c r="AZ47" s="89"/>
      <c r="BA47" s="87"/>
      <c r="BB47" s="87"/>
      <c r="BC47" s="87"/>
      <c r="BD47" s="88"/>
      <c r="BE47" s="85">
        <f t="shared" si="59"/>
        <v>2</v>
      </c>
    </row>
    <row r="48" spans="1:59" s="112" customFormat="1" ht="15.75" customHeight="1" x14ac:dyDescent="0.3">
      <c r="A48" s="165"/>
      <c r="B48" s="98"/>
      <c r="C48" s="166" t="s">
        <v>59</v>
      </c>
      <c r="D48" s="31"/>
      <c r="E48" s="32"/>
      <c r="F48" s="32"/>
      <c r="G48" s="32"/>
      <c r="H48" s="8"/>
      <c r="I48" s="33" t="str">
        <f>IF(COUNTIF(I12:I41,"GYJ")=0,"",COUNTIF(I12:I41,"GYJ"))</f>
        <v/>
      </c>
      <c r="J48" s="31"/>
      <c r="K48" s="32"/>
      <c r="L48" s="32"/>
      <c r="M48" s="32"/>
      <c r="N48" s="8"/>
      <c r="O48" s="33" t="str">
        <f>IF(COUNTIF(O12:O41,"GYJ")=0,"",COUNTIF(O12:O41,"GYJ"))</f>
        <v/>
      </c>
      <c r="P48" s="31"/>
      <c r="Q48" s="32"/>
      <c r="R48" s="32"/>
      <c r="S48" s="32"/>
      <c r="T48" s="8"/>
      <c r="U48" s="33" t="str">
        <f>IF(COUNTIF(U12:U41,"GYJ")=0,"",COUNTIF(U12:U41,"GYJ"))</f>
        <v/>
      </c>
      <c r="V48" s="31"/>
      <c r="W48" s="32"/>
      <c r="X48" s="32"/>
      <c r="Y48" s="32"/>
      <c r="Z48" s="8"/>
      <c r="AA48" s="33" t="str">
        <f>IF(COUNTIF(AA12:AA41,"GYJ")=0,"",COUNTIF(AA12:AA41,"GYJ"))</f>
        <v/>
      </c>
      <c r="AB48" s="31"/>
      <c r="AC48" s="32"/>
      <c r="AD48" s="32"/>
      <c r="AE48" s="32"/>
      <c r="AF48" s="8"/>
      <c r="AG48" s="33" t="str">
        <f>IF(COUNTIF(AG12:AG41,"GYJ")=0,"",COUNTIF(AG12:AG41,"GYJ"))</f>
        <v/>
      </c>
      <c r="AH48" s="31"/>
      <c r="AI48" s="32"/>
      <c r="AJ48" s="32"/>
      <c r="AK48" s="32"/>
      <c r="AL48" s="8"/>
      <c r="AM48" s="33" t="str">
        <f>IF(COUNTIF(AM12:AM41,"GYJ")=0,"",COUNTIF(AM12:AM41,"GYJ"))</f>
        <v/>
      </c>
      <c r="AN48" s="31"/>
      <c r="AO48" s="32"/>
      <c r="AP48" s="32"/>
      <c r="AQ48" s="32"/>
      <c r="AR48" s="8"/>
      <c r="AS48" s="33" t="str">
        <f>IF(COUNTIF(AS12:AS41,"GYJ")=0,"",COUNTIF(AS12:AS41,"GYJ"))</f>
        <v/>
      </c>
      <c r="AT48" s="31"/>
      <c r="AU48" s="32"/>
      <c r="AV48" s="32"/>
      <c r="AW48" s="32"/>
      <c r="AX48" s="8"/>
      <c r="AY48" s="33">
        <f>IF(COUNTIF(AY12:AY41,"GYJ")=0,"",COUNTIF(AY12:AY41,"GYJ"))</f>
        <v>2</v>
      </c>
      <c r="AZ48" s="34"/>
      <c r="BA48" s="32"/>
      <c r="BB48" s="32"/>
      <c r="BC48" s="32"/>
      <c r="BD48" s="8"/>
      <c r="BE48" s="85">
        <f t="shared" si="59"/>
        <v>2</v>
      </c>
    </row>
    <row r="49" spans="1:57" s="112" customFormat="1" ht="15.75" customHeight="1" x14ac:dyDescent="0.25">
      <c r="A49" s="165"/>
      <c r="B49" s="167"/>
      <c r="C49" s="166" t="s">
        <v>60</v>
      </c>
      <c r="D49" s="31"/>
      <c r="E49" s="32"/>
      <c r="F49" s="32"/>
      <c r="G49" s="32"/>
      <c r="H49" s="8"/>
      <c r="I49" s="33" t="str">
        <f>IF(COUNTIF(I12:I41,"GYJ(Z)")=0,"",COUNTIF(I12:I41,"GYJ(Z)"))</f>
        <v/>
      </c>
      <c r="J49" s="31"/>
      <c r="K49" s="32"/>
      <c r="L49" s="32"/>
      <c r="M49" s="32"/>
      <c r="N49" s="8"/>
      <c r="O49" s="33" t="str">
        <f>IF(COUNTIF(O12:O41,"GYJ(Z)")=0,"",COUNTIF(O12:O41,"GYJ(Z)"))</f>
        <v/>
      </c>
      <c r="P49" s="31"/>
      <c r="Q49" s="32"/>
      <c r="R49" s="32"/>
      <c r="S49" s="32"/>
      <c r="T49" s="8"/>
      <c r="U49" s="33" t="str">
        <f>IF(COUNTIF(U12:U41,"GYJ(Z)")=0,"",COUNTIF(U12:U41,"GYJ(Z)"))</f>
        <v/>
      </c>
      <c r="V49" s="31"/>
      <c r="W49" s="32"/>
      <c r="X49" s="32"/>
      <c r="Y49" s="32"/>
      <c r="Z49" s="8"/>
      <c r="AA49" s="33" t="str">
        <f>IF(COUNTIF(AA12:AA41,"GYJ(Z)")=0,"",COUNTIF(AA12:AA41,"GYJ(Z)"))</f>
        <v/>
      </c>
      <c r="AB49" s="31"/>
      <c r="AC49" s="32"/>
      <c r="AD49" s="32"/>
      <c r="AE49" s="32"/>
      <c r="AF49" s="8"/>
      <c r="AG49" s="33" t="str">
        <f>IF(COUNTIF(AG12:AG41,"GYJ(Z)")=0,"",COUNTIF(AG12:AG41,"GYJ(Z)"))</f>
        <v/>
      </c>
      <c r="AH49" s="31"/>
      <c r="AI49" s="32"/>
      <c r="AJ49" s="32"/>
      <c r="AK49" s="32"/>
      <c r="AL49" s="8"/>
      <c r="AM49" s="33" t="str">
        <f>IF(COUNTIF(AM12:AM41,"GYJ(Z)")=0,"",COUNTIF(AM12:AM41,"GYJ(Z)"))</f>
        <v/>
      </c>
      <c r="AN49" s="31"/>
      <c r="AO49" s="32"/>
      <c r="AP49" s="32"/>
      <c r="AQ49" s="32"/>
      <c r="AR49" s="8"/>
      <c r="AS49" s="33" t="str">
        <f>IF(COUNTIF(AS12:AS41,"GYJ(Z)")=0,"",COUNTIF(AS12:AS41,"GYJ(Z)"))</f>
        <v/>
      </c>
      <c r="AT49" s="31"/>
      <c r="AU49" s="32"/>
      <c r="AV49" s="32"/>
      <c r="AW49" s="32"/>
      <c r="AX49" s="8"/>
      <c r="AY49" s="33" t="str">
        <f>IF(COUNTIF(AY12:AY41,"GYJ(Z)")=0,"",COUNTIF(AY12:AY41,"GYJ(Z)"))</f>
        <v/>
      </c>
      <c r="AZ49" s="34"/>
      <c r="BA49" s="32"/>
      <c r="BB49" s="32"/>
      <c r="BC49" s="32"/>
      <c r="BD49" s="8"/>
      <c r="BE49" s="85" t="str">
        <f t="shared" si="59"/>
        <v/>
      </c>
    </row>
    <row r="50" spans="1:57" s="112" customFormat="1" ht="15.75" customHeight="1" x14ac:dyDescent="0.3">
      <c r="A50" s="165"/>
      <c r="B50" s="98"/>
      <c r="C50" s="30" t="s">
        <v>32</v>
      </c>
      <c r="D50" s="31"/>
      <c r="E50" s="32"/>
      <c r="F50" s="32"/>
      <c r="G50" s="32"/>
      <c r="H50" s="8"/>
      <c r="I50" s="33" t="str">
        <f>IF(COUNTIF(I12:I41,"K")=0,"",COUNTIF(I12:I41,"K"))</f>
        <v/>
      </c>
      <c r="J50" s="31"/>
      <c r="K50" s="32"/>
      <c r="L50" s="32"/>
      <c r="M50" s="32"/>
      <c r="N50" s="8"/>
      <c r="O50" s="33" t="str">
        <f>IF(COUNTIF(O12:O41,"K")=0,"",COUNTIF(O12:O41,"K"))</f>
        <v/>
      </c>
      <c r="P50" s="31"/>
      <c r="Q50" s="32"/>
      <c r="R50" s="32"/>
      <c r="S50" s="32"/>
      <c r="T50" s="8"/>
      <c r="U50" s="33" t="str">
        <f>IF(COUNTIF(U12:U41,"K")=0,"",COUNTIF(U12:U41,"K"))</f>
        <v/>
      </c>
      <c r="V50" s="31"/>
      <c r="W50" s="32"/>
      <c r="X50" s="32"/>
      <c r="Y50" s="32"/>
      <c r="Z50" s="8"/>
      <c r="AA50" s="33" t="str">
        <f>IF(COUNTIF(AA12:AA41,"K")=0,"",COUNTIF(AA12:AA41,"K"))</f>
        <v/>
      </c>
      <c r="AB50" s="31"/>
      <c r="AC50" s="32"/>
      <c r="AD50" s="32"/>
      <c r="AE50" s="32"/>
      <c r="AF50" s="8"/>
      <c r="AG50" s="33">
        <f>IF(COUNTIF(AG12:AG41,"K")=0,"",COUNTIF(AG12:AG41,"K"))</f>
        <v>2</v>
      </c>
      <c r="AH50" s="31"/>
      <c r="AI50" s="32"/>
      <c r="AJ50" s="32"/>
      <c r="AK50" s="32"/>
      <c r="AL50" s="8"/>
      <c r="AM50" s="33">
        <f>IF(COUNTIF(AM12:AM41,"K")=0,"",COUNTIF(AM12:AM41,"K"))</f>
        <v>2</v>
      </c>
      <c r="AN50" s="31"/>
      <c r="AO50" s="32"/>
      <c r="AP50" s="32"/>
      <c r="AQ50" s="32"/>
      <c r="AR50" s="8"/>
      <c r="AS50" s="33">
        <f>IF(COUNTIF(AS12:AS41,"K")=0,"",COUNTIF(AS12:AS41,"K"))</f>
        <v>1</v>
      </c>
      <c r="AT50" s="31"/>
      <c r="AU50" s="32"/>
      <c r="AV50" s="32"/>
      <c r="AW50" s="32"/>
      <c r="AX50" s="8"/>
      <c r="AY50" s="33">
        <f>IF(COUNTIF(AY12:AY41,"K")=0,"",COUNTIF(AY12:AY41,"K"))</f>
        <v>1</v>
      </c>
      <c r="AZ50" s="34"/>
      <c r="BA50" s="32"/>
      <c r="BB50" s="32"/>
      <c r="BC50" s="32"/>
      <c r="BD50" s="8"/>
      <c r="BE50" s="85">
        <f t="shared" si="59"/>
        <v>6</v>
      </c>
    </row>
    <row r="51" spans="1:57" s="112" customFormat="1" ht="15.75" customHeight="1" x14ac:dyDescent="0.3">
      <c r="A51" s="165"/>
      <c r="B51" s="98"/>
      <c r="C51" s="30" t="s">
        <v>33</v>
      </c>
      <c r="D51" s="31"/>
      <c r="E51" s="32"/>
      <c r="F51" s="32"/>
      <c r="G51" s="32"/>
      <c r="H51" s="8"/>
      <c r="I51" s="33" t="str">
        <f>IF(COUNTIF(I12:I41,"K(Z)")=0,"",COUNTIF(I12:I41,"K(Z)"))</f>
        <v/>
      </c>
      <c r="J51" s="31"/>
      <c r="K51" s="32"/>
      <c r="L51" s="32"/>
      <c r="M51" s="32"/>
      <c r="N51" s="8"/>
      <c r="O51" s="33" t="str">
        <f>IF(COUNTIF(O12:O41,"K(Z)")=0,"",COUNTIF(O12:O41,"K(Z)"))</f>
        <v/>
      </c>
      <c r="P51" s="31"/>
      <c r="Q51" s="32"/>
      <c r="R51" s="32"/>
      <c r="S51" s="32"/>
      <c r="T51" s="8"/>
      <c r="U51" s="33" t="str">
        <f>IF(COUNTIF(U12:U41,"K(Z)")=0,"",COUNTIF(U12:U41,"K(Z)"))</f>
        <v/>
      </c>
      <c r="V51" s="31"/>
      <c r="W51" s="32"/>
      <c r="X51" s="32"/>
      <c r="Y51" s="32"/>
      <c r="Z51" s="8"/>
      <c r="AA51" s="33" t="str">
        <f>IF(COUNTIF(AA12:AA41,"K(Z)")=0,"",COUNTIF(AA12:AA41,"K(Z)"))</f>
        <v/>
      </c>
      <c r="AB51" s="31"/>
      <c r="AC51" s="32"/>
      <c r="AD51" s="32"/>
      <c r="AE51" s="32"/>
      <c r="AF51" s="8"/>
      <c r="AG51" s="33">
        <f>IF(COUNTIF(AG12:AG41,"K(Z)")=0,"",COUNTIF(AG12:AG41,"K(Z)"))</f>
        <v>1</v>
      </c>
      <c r="AH51" s="31"/>
      <c r="AI51" s="32"/>
      <c r="AJ51" s="32"/>
      <c r="AK51" s="32"/>
      <c r="AL51" s="8"/>
      <c r="AM51" s="33" t="str">
        <f>IF(COUNTIF(AM12:AM41,"K(Z)")=0,"",COUNTIF(AM12:AM41,"K(Z)"))</f>
        <v/>
      </c>
      <c r="AN51" s="31"/>
      <c r="AO51" s="32"/>
      <c r="AP51" s="32"/>
      <c r="AQ51" s="32"/>
      <c r="AR51" s="8"/>
      <c r="AS51" s="33">
        <f>IF(COUNTIF(AS12:AS41,"K(Z)")=0,"",COUNTIF(AS12:AS41,"K(Z)"))</f>
        <v>2</v>
      </c>
      <c r="AT51" s="31"/>
      <c r="AU51" s="32"/>
      <c r="AV51" s="32"/>
      <c r="AW51" s="32"/>
      <c r="AX51" s="8"/>
      <c r="AY51" s="33" t="str">
        <f>IF(COUNTIF(AY12:AY41,"K(Z)")=0,"",COUNTIF(AY12:AY41,"K(Z)"))</f>
        <v/>
      </c>
      <c r="AZ51" s="34"/>
      <c r="BA51" s="32"/>
      <c r="BB51" s="32"/>
      <c r="BC51" s="32"/>
      <c r="BD51" s="8"/>
      <c r="BE51" s="85">
        <f t="shared" si="59"/>
        <v>3</v>
      </c>
    </row>
    <row r="52" spans="1:57" s="112" customFormat="1" ht="15.75" customHeight="1" x14ac:dyDescent="0.3">
      <c r="A52" s="165"/>
      <c r="B52" s="98"/>
      <c r="C52" s="166" t="s">
        <v>23</v>
      </c>
      <c r="D52" s="31"/>
      <c r="E52" s="32"/>
      <c r="F52" s="32"/>
      <c r="G52" s="32"/>
      <c r="H52" s="8"/>
      <c r="I52" s="33" t="str">
        <f>IF(COUNTIF(I12:I41,"AV")=0,"",COUNTIF(I12:I41,"AV"))</f>
        <v/>
      </c>
      <c r="J52" s="31"/>
      <c r="K52" s="32"/>
      <c r="L52" s="32"/>
      <c r="M52" s="32"/>
      <c r="N52" s="8"/>
      <c r="O52" s="33" t="str">
        <f>IF(COUNTIF(O12:O41,"AV")=0,"",COUNTIF(O12:O41,"AV"))</f>
        <v/>
      </c>
      <c r="P52" s="31"/>
      <c r="Q52" s="32"/>
      <c r="R52" s="32"/>
      <c r="S52" s="32"/>
      <c r="T52" s="8"/>
      <c r="U52" s="33" t="str">
        <f>IF(COUNTIF(U12:U41,"AV")=0,"",COUNTIF(U12:U41,"AV"))</f>
        <v/>
      </c>
      <c r="V52" s="31"/>
      <c r="W52" s="32"/>
      <c r="X52" s="32"/>
      <c r="Y52" s="32"/>
      <c r="Z52" s="8"/>
      <c r="AA52" s="33" t="str">
        <f>IF(COUNTIF(AA12:AA41,"AV")=0,"",COUNTIF(AA12:AA41,"AV"))</f>
        <v/>
      </c>
      <c r="AB52" s="31"/>
      <c r="AC52" s="32"/>
      <c r="AD52" s="32"/>
      <c r="AE52" s="32"/>
      <c r="AF52" s="8"/>
      <c r="AG52" s="33" t="str">
        <f>IF(COUNTIF(AG12:AG41,"AV")=0,"",COUNTIF(AG12:AG41,"AV"))</f>
        <v/>
      </c>
      <c r="AH52" s="31"/>
      <c r="AI52" s="32"/>
      <c r="AJ52" s="32"/>
      <c r="AK52" s="32"/>
      <c r="AL52" s="8"/>
      <c r="AM52" s="33" t="str">
        <f>IF(COUNTIF(AM12:AM41,"AV")=0,"",COUNTIF(AM12:AM41,"AV"))</f>
        <v/>
      </c>
      <c r="AN52" s="31"/>
      <c r="AO52" s="32"/>
      <c r="AP52" s="32"/>
      <c r="AQ52" s="32"/>
      <c r="AR52" s="8"/>
      <c r="AS52" s="33" t="str">
        <f>IF(COUNTIF(AS12:AS41,"AV")=0,"",COUNTIF(AS12:AS41,"AV"))</f>
        <v/>
      </c>
      <c r="AT52" s="31"/>
      <c r="AU52" s="32"/>
      <c r="AV52" s="32"/>
      <c r="AW52" s="32"/>
      <c r="AX52" s="8"/>
      <c r="AY52" s="33" t="str">
        <f>IF(COUNTIF(AY12:AY41,"AV")=0,"",COUNTIF(AY12:AY41,"AV"))</f>
        <v/>
      </c>
      <c r="AZ52" s="34"/>
      <c r="BA52" s="32"/>
      <c r="BB52" s="32"/>
      <c r="BC52" s="32"/>
      <c r="BD52" s="8"/>
      <c r="BE52" s="85" t="str">
        <f t="shared" si="59"/>
        <v/>
      </c>
    </row>
    <row r="53" spans="1:57" s="112" customFormat="1" ht="15.75" customHeight="1" x14ac:dyDescent="0.3">
      <c r="A53" s="165"/>
      <c r="B53" s="98"/>
      <c r="C53" s="166" t="s">
        <v>61</v>
      </c>
      <c r="D53" s="31"/>
      <c r="E53" s="32"/>
      <c r="F53" s="32"/>
      <c r="G53" s="32"/>
      <c r="H53" s="8"/>
      <c r="I53" s="33" t="str">
        <f>IF(COUNTIF(I12:I41,"KV")=0,"",COUNTIF(I12:I41,"KV"))</f>
        <v/>
      </c>
      <c r="J53" s="31"/>
      <c r="K53" s="32"/>
      <c r="L53" s="32"/>
      <c r="M53" s="32"/>
      <c r="N53" s="8"/>
      <c r="O53" s="33" t="str">
        <f>IF(COUNTIF(O12:O41,"KV")=0,"",COUNTIF(O12:O41,"KV"))</f>
        <v/>
      </c>
      <c r="P53" s="31"/>
      <c r="Q53" s="32"/>
      <c r="R53" s="32"/>
      <c r="S53" s="32"/>
      <c r="T53" s="8"/>
      <c r="U53" s="33" t="str">
        <f>IF(COUNTIF(U12:U41,"KV")=0,"",COUNTIF(U12:U41,"KV"))</f>
        <v/>
      </c>
      <c r="V53" s="31"/>
      <c r="W53" s="32"/>
      <c r="X53" s="32"/>
      <c r="Y53" s="32"/>
      <c r="Z53" s="8"/>
      <c r="AA53" s="33" t="str">
        <f>IF(COUNTIF(AA12:AA41,"KV")=0,"",COUNTIF(AA12:AA41,"KV"))</f>
        <v/>
      </c>
      <c r="AB53" s="31"/>
      <c r="AC53" s="32"/>
      <c r="AD53" s="32"/>
      <c r="AE53" s="32"/>
      <c r="AF53" s="8"/>
      <c r="AG53" s="33" t="str">
        <f>IF(COUNTIF(AG12:AG41,"KV")=0,"",COUNTIF(AG12:AG41,"KV"))</f>
        <v/>
      </c>
      <c r="AH53" s="31"/>
      <c r="AI53" s="32"/>
      <c r="AJ53" s="32"/>
      <c r="AK53" s="32"/>
      <c r="AL53" s="8"/>
      <c r="AM53" s="33" t="str">
        <f>IF(COUNTIF(AM12:AM41,"KV")=0,"",COUNTIF(AM12:AM41,"KV"))</f>
        <v/>
      </c>
      <c r="AN53" s="31"/>
      <c r="AO53" s="32"/>
      <c r="AP53" s="32"/>
      <c r="AQ53" s="32"/>
      <c r="AR53" s="8"/>
      <c r="AS53" s="33" t="str">
        <f>IF(COUNTIF(AS12:AS41,"KV")=0,"",COUNTIF(AS12:AS41,"KV"))</f>
        <v/>
      </c>
      <c r="AT53" s="31"/>
      <c r="AU53" s="32"/>
      <c r="AV53" s="32"/>
      <c r="AW53" s="32"/>
      <c r="AX53" s="8"/>
      <c r="AY53" s="33" t="str">
        <f>IF(COUNTIF(AY12:AY41,"KV")=0,"",COUNTIF(AY12:AY41,"KV"))</f>
        <v/>
      </c>
      <c r="AZ53" s="34"/>
      <c r="BA53" s="32"/>
      <c r="BB53" s="32"/>
      <c r="BC53" s="32"/>
      <c r="BD53" s="8"/>
      <c r="BE53" s="85" t="str">
        <f t="shared" si="59"/>
        <v/>
      </c>
    </row>
    <row r="54" spans="1:57" s="112" customFormat="1" ht="15.75" customHeight="1" x14ac:dyDescent="0.3">
      <c r="A54" s="165"/>
      <c r="B54" s="98"/>
      <c r="C54" s="166" t="s">
        <v>62</v>
      </c>
      <c r="D54" s="39"/>
      <c r="E54" s="40"/>
      <c r="F54" s="40"/>
      <c r="G54" s="40"/>
      <c r="H54" s="17"/>
      <c r="I54" s="33" t="str">
        <f>IF(COUNTIF(I12:I41,"SZG")=0,"",COUNTIF(I12:I41,"SZG"))</f>
        <v/>
      </c>
      <c r="J54" s="39"/>
      <c r="K54" s="40"/>
      <c r="L54" s="40"/>
      <c r="M54" s="40"/>
      <c r="N54" s="17"/>
      <c r="O54" s="33" t="str">
        <f>IF(COUNTIF(O12:O41,"SZG")=0,"",COUNTIF(O12:O41,"SZG"))</f>
        <v/>
      </c>
      <c r="P54" s="39"/>
      <c r="Q54" s="40"/>
      <c r="R54" s="40"/>
      <c r="S54" s="40"/>
      <c r="T54" s="17"/>
      <c r="U54" s="33" t="str">
        <f>IF(COUNTIF(U12:U41,"SZG")=0,"",COUNTIF(U12:U41,"SZG"))</f>
        <v/>
      </c>
      <c r="V54" s="39"/>
      <c r="W54" s="40"/>
      <c r="X54" s="40"/>
      <c r="Y54" s="40"/>
      <c r="Z54" s="17"/>
      <c r="AA54" s="33" t="str">
        <f>IF(COUNTIF(AA12:AA41,"SZG")=0,"",COUNTIF(AA12:AA41,"SZG"))</f>
        <v/>
      </c>
      <c r="AB54" s="39"/>
      <c r="AC54" s="40"/>
      <c r="AD54" s="40"/>
      <c r="AE54" s="40"/>
      <c r="AF54" s="17"/>
      <c r="AG54" s="33" t="str">
        <f>IF(COUNTIF(AG12:AG41,"SZG")=0,"",COUNTIF(AG12:AG41,"SZG"))</f>
        <v/>
      </c>
      <c r="AH54" s="39"/>
      <c r="AI54" s="40"/>
      <c r="AJ54" s="40"/>
      <c r="AK54" s="40"/>
      <c r="AL54" s="17"/>
      <c r="AM54" s="33" t="str">
        <f>IF(COUNTIF(AM12:AM41,"SZG")=0,"",COUNTIF(AM12:AM41,"SZG"))</f>
        <v/>
      </c>
      <c r="AN54" s="39"/>
      <c r="AO54" s="40"/>
      <c r="AP54" s="40"/>
      <c r="AQ54" s="40"/>
      <c r="AR54" s="17"/>
      <c r="AS54" s="33" t="str">
        <f>IF(COUNTIF(AS12:AS41,"SZG")=0,"",COUNTIF(AS12:AS41,"SZG"))</f>
        <v/>
      </c>
      <c r="AT54" s="39"/>
      <c r="AU54" s="40"/>
      <c r="AV54" s="40"/>
      <c r="AW54" s="40"/>
      <c r="AX54" s="17"/>
      <c r="AY54" s="33" t="str">
        <f>IF(COUNTIF(AY12:AY41,"SZG")=0,"",COUNTIF(AY12:AY41,"SZG"))</f>
        <v/>
      </c>
      <c r="AZ54" s="34"/>
      <c r="BA54" s="32"/>
      <c r="BB54" s="32"/>
      <c r="BC54" s="32"/>
      <c r="BD54" s="8"/>
      <c r="BE54" s="85" t="str">
        <f t="shared" si="59"/>
        <v/>
      </c>
    </row>
    <row r="55" spans="1:57" s="112" customFormat="1" ht="15.75" customHeight="1" x14ac:dyDescent="0.3">
      <c r="A55" s="165"/>
      <c r="B55" s="98"/>
      <c r="C55" s="166" t="s">
        <v>63</v>
      </c>
      <c r="D55" s="39"/>
      <c r="E55" s="40"/>
      <c r="F55" s="40"/>
      <c r="G55" s="40"/>
      <c r="H55" s="17"/>
      <c r="I55" s="33" t="str">
        <f>IF(COUNTIF(I12:I41,"ZV")=0,"",COUNTIF(I12:I41,"ZV"))</f>
        <v/>
      </c>
      <c r="J55" s="39"/>
      <c r="K55" s="40"/>
      <c r="L55" s="40"/>
      <c r="M55" s="40"/>
      <c r="N55" s="17"/>
      <c r="O55" s="33" t="str">
        <f>IF(COUNTIF(O12:O41,"ZV")=0,"",COUNTIF(O12:O41,"ZV"))</f>
        <v/>
      </c>
      <c r="P55" s="39"/>
      <c r="Q55" s="40"/>
      <c r="R55" s="40"/>
      <c r="S55" s="40"/>
      <c r="T55" s="17"/>
      <c r="U55" s="33" t="str">
        <f>IF(COUNTIF(U12:U41,"ZV")=0,"",COUNTIF(U12:U41,"ZV"))</f>
        <v/>
      </c>
      <c r="V55" s="39"/>
      <c r="W55" s="40"/>
      <c r="X55" s="40"/>
      <c r="Y55" s="40"/>
      <c r="Z55" s="17"/>
      <c r="AA55" s="33" t="str">
        <f>IF(COUNTIF(AA12:AA41,"ZV")=0,"",COUNTIF(AA12:AA41,"ZV"))</f>
        <v/>
      </c>
      <c r="AB55" s="39"/>
      <c r="AC55" s="40"/>
      <c r="AD55" s="40"/>
      <c r="AE55" s="40"/>
      <c r="AF55" s="17"/>
      <c r="AG55" s="33" t="str">
        <f>IF(COUNTIF(AG12:AG41,"ZV")=0,"",COUNTIF(AG12:AG41,"ZV"))</f>
        <v/>
      </c>
      <c r="AH55" s="39"/>
      <c r="AI55" s="40"/>
      <c r="AJ55" s="40"/>
      <c r="AK55" s="40"/>
      <c r="AL55" s="17"/>
      <c r="AM55" s="33" t="str">
        <f>IF(COUNTIF(AM12:AM41,"ZV")=0,"",COUNTIF(AM12:AM41,"ZV"))</f>
        <v/>
      </c>
      <c r="AN55" s="39"/>
      <c r="AO55" s="40"/>
      <c r="AP55" s="40"/>
      <c r="AQ55" s="40"/>
      <c r="AR55" s="17"/>
      <c r="AS55" s="33" t="str">
        <f>IF(COUNTIF(AS12:AS41,"ZV")=0,"",COUNTIF(AS12:AS41,"ZV"))</f>
        <v/>
      </c>
      <c r="AT55" s="39"/>
      <c r="AU55" s="40"/>
      <c r="AV55" s="40"/>
      <c r="AW55" s="40"/>
      <c r="AX55" s="17"/>
      <c r="AY55" s="33" t="str">
        <f>IF(COUNTIF(AY12:AY41,"ZV")=0,"",COUNTIF(AY12:AY41,"ZV"))</f>
        <v/>
      </c>
      <c r="AZ55" s="34"/>
      <c r="BA55" s="32"/>
      <c r="BB55" s="32"/>
      <c r="BC55" s="32"/>
      <c r="BD55" s="8"/>
      <c r="BE55" s="85" t="str">
        <f t="shared" si="59"/>
        <v/>
      </c>
    </row>
    <row r="56" spans="1:57" s="112" customFormat="1" ht="15.75" customHeight="1" thickBot="1" x14ac:dyDescent="0.35">
      <c r="A56" s="41"/>
      <c r="B56" s="27"/>
      <c r="C56" s="28" t="s">
        <v>24</v>
      </c>
      <c r="D56" s="42"/>
      <c r="E56" s="43"/>
      <c r="F56" s="43"/>
      <c r="G56" s="43"/>
      <c r="H56" s="44"/>
      <c r="I56" s="45" t="str">
        <f>IF(SUM(I44:I55)=0,"",SUM(I44:I55))</f>
        <v/>
      </c>
      <c r="J56" s="42"/>
      <c r="K56" s="43"/>
      <c r="L56" s="43"/>
      <c r="M56" s="43"/>
      <c r="N56" s="44"/>
      <c r="O56" s="45" t="str">
        <f>IF(SUM(O44:O55)=0,"",SUM(O44:O55))</f>
        <v/>
      </c>
      <c r="P56" s="42"/>
      <c r="Q56" s="43"/>
      <c r="R56" s="43"/>
      <c r="S56" s="43"/>
      <c r="T56" s="44"/>
      <c r="U56" s="45" t="str">
        <f>IF(SUM(U44:U55)=0,"",SUM(U44:U55))</f>
        <v/>
      </c>
      <c r="V56" s="42"/>
      <c r="W56" s="43"/>
      <c r="X56" s="43"/>
      <c r="Y56" s="43"/>
      <c r="Z56" s="44"/>
      <c r="AA56" s="45" t="str">
        <f>IF(SUM(AA44:AA55)=0,"",SUM(AA44:AA55))</f>
        <v/>
      </c>
      <c r="AB56" s="42"/>
      <c r="AC56" s="43"/>
      <c r="AD56" s="43"/>
      <c r="AE56" s="43"/>
      <c r="AF56" s="44"/>
      <c r="AG56" s="45">
        <f>IF(SUM(AG44:AG55)=0,"",SUM(AG44:AG55))</f>
        <v>5</v>
      </c>
      <c r="AH56" s="42"/>
      <c r="AI56" s="43"/>
      <c r="AJ56" s="43"/>
      <c r="AK56" s="43"/>
      <c r="AL56" s="44"/>
      <c r="AM56" s="45">
        <f>IF(SUM(AM44:AM55)=0,"",SUM(AM44:AM55))</f>
        <v>5</v>
      </c>
      <c r="AN56" s="42"/>
      <c r="AO56" s="43"/>
      <c r="AP56" s="43"/>
      <c r="AQ56" s="43"/>
      <c r="AR56" s="44"/>
      <c r="AS56" s="45">
        <f>IF(SUM(AS44:AS55)=0,"",SUM(AS44:AS55))</f>
        <v>6</v>
      </c>
      <c r="AT56" s="42"/>
      <c r="AU56" s="43"/>
      <c r="AV56" s="43"/>
      <c r="AW56" s="43"/>
      <c r="AX56" s="44"/>
      <c r="AY56" s="45">
        <f>IF(SUM(AY44:AY55)=0,"",SUM(AY44:AY55))</f>
        <v>5</v>
      </c>
      <c r="AZ56" s="46"/>
      <c r="BA56" s="43"/>
      <c r="BB56" s="43"/>
      <c r="BC56" s="43"/>
      <c r="BD56" s="44"/>
      <c r="BE56" s="85">
        <f t="shared" si="59"/>
        <v>21</v>
      </c>
    </row>
    <row r="57" spans="1:57" s="112" customFormat="1" ht="15.75" customHeight="1" thickTop="1" x14ac:dyDescent="0.25">
      <c r="A57" s="168"/>
      <c r="B57" s="169"/>
      <c r="C57" s="169"/>
    </row>
    <row r="58" spans="1:57" s="112" customFormat="1" ht="15.75" customHeight="1" x14ac:dyDescent="0.25">
      <c r="A58" s="168"/>
      <c r="B58" s="169"/>
      <c r="C58" s="169"/>
    </row>
    <row r="59" spans="1:57" s="112" customFormat="1" ht="15.75" customHeight="1" x14ac:dyDescent="0.25">
      <c r="A59" s="168"/>
      <c r="B59" s="169"/>
      <c r="C59" s="169"/>
    </row>
    <row r="60" spans="1:57" s="112" customFormat="1" ht="15.75" customHeight="1" x14ac:dyDescent="0.25">
      <c r="A60" s="168"/>
      <c r="B60" s="169"/>
      <c r="C60" s="169"/>
    </row>
    <row r="61" spans="1:57" s="112" customFormat="1" ht="15.75" customHeight="1" x14ac:dyDescent="0.25">
      <c r="A61" s="168"/>
      <c r="B61" s="169"/>
      <c r="C61" s="169"/>
    </row>
    <row r="62" spans="1:57" s="112" customFormat="1" ht="15.75" customHeight="1" x14ac:dyDescent="0.25">
      <c r="A62" s="168"/>
      <c r="B62" s="169"/>
      <c r="C62" s="169"/>
    </row>
    <row r="63" spans="1:57" s="112" customFormat="1" ht="15.75" customHeight="1" x14ac:dyDescent="0.25">
      <c r="A63" s="168"/>
      <c r="B63" s="169"/>
      <c r="C63" s="169"/>
    </row>
    <row r="64" spans="1:57" s="112" customFormat="1" ht="15.75" customHeight="1" x14ac:dyDescent="0.25">
      <c r="A64" s="168"/>
      <c r="B64" s="169"/>
      <c r="C64" s="169"/>
    </row>
    <row r="65" spans="1:3" s="112" customFormat="1" ht="15.75" customHeight="1" x14ac:dyDescent="0.25">
      <c r="A65" s="168"/>
      <c r="B65" s="169"/>
      <c r="C65" s="169"/>
    </row>
    <row r="66" spans="1:3" s="112" customFormat="1" ht="15.75" customHeight="1" x14ac:dyDescent="0.25">
      <c r="A66" s="168"/>
      <c r="B66" s="169"/>
      <c r="C66" s="169"/>
    </row>
    <row r="67" spans="1:3" s="112" customFormat="1" ht="15.75" customHeight="1" x14ac:dyDescent="0.25">
      <c r="A67" s="168"/>
      <c r="B67" s="169"/>
      <c r="C67" s="169"/>
    </row>
    <row r="68" spans="1:3" s="112" customFormat="1" ht="15.75" customHeight="1" x14ac:dyDescent="0.25">
      <c r="A68" s="168"/>
      <c r="B68" s="169"/>
      <c r="C68" s="169"/>
    </row>
    <row r="69" spans="1:3" s="112" customFormat="1" ht="15.75" customHeight="1" x14ac:dyDescent="0.25">
      <c r="A69" s="168"/>
      <c r="B69" s="169"/>
      <c r="C69" s="169"/>
    </row>
    <row r="70" spans="1:3" s="112" customFormat="1" ht="15.75" customHeight="1" x14ac:dyDescent="0.25">
      <c r="A70" s="168"/>
      <c r="B70" s="169"/>
      <c r="C70" s="169"/>
    </row>
    <row r="71" spans="1:3" s="112" customFormat="1" ht="15.75" customHeight="1" x14ac:dyDescent="0.25">
      <c r="A71" s="168"/>
      <c r="B71" s="169"/>
      <c r="C71" s="169"/>
    </row>
    <row r="72" spans="1:3" s="112" customFormat="1" ht="15.75" customHeight="1" x14ac:dyDescent="0.25">
      <c r="A72" s="168"/>
      <c r="B72" s="169"/>
      <c r="C72" s="169"/>
    </row>
    <row r="73" spans="1:3" s="112" customFormat="1" ht="15.75" customHeight="1" x14ac:dyDescent="0.25">
      <c r="A73" s="168"/>
      <c r="B73" s="169"/>
      <c r="C73" s="169"/>
    </row>
    <row r="74" spans="1:3" s="112" customFormat="1" ht="15.75" customHeight="1" x14ac:dyDescent="0.25">
      <c r="A74" s="168"/>
      <c r="B74" s="169"/>
      <c r="C74" s="169"/>
    </row>
    <row r="75" spans="1:3" s="112" customFormat="1" ht="15.75" customHeight="1" x14ac:dyDescent="0.25">
      <c r="A75" s="168"/>
      <c r="B75" s="169"/>
      <c r="C75" s="169"/>
    </row>
    <row r="76" spans="1:3" s="112" customFormat="1" ht="15.75" customHeight="1" x14ac:dyDescent="0.25">
      <c r="A76" s="168"/>
      <c r="B76" s="169"/>
      <c r="C76" s="169"/>
    </row>
    <row r="77" spans="1:3" s="112" customFormat="1" ht="15.75" customHeight="1" x14ac:dyDescent="0.25">
      <c r="A77" s="168"/>
      <c r="B77" s="169"/>
      <c r="C77" s="169"/>
    </row>
    <row r="78" spans="1:3" s="112" customFormat="1" ht="15.75" customHeight="1" x14ac:dyDescent="0.25">
      <c r="A78" s="168"/>
      <c r="B78" s="169"/>
      <c r="C78" s="169"/>
    </row>
    <row r="79" spans="1:3" s="112" customFormat="1" ht="15.75" customHeight="1" x14ac:dyDescent="0.25">
      <c r="A79" s="168"/>
      <c r="B79" s="169"/>
      <c r="C79" s="169"/>
    </row>
    <row r="80" spans="1:3" s="112" customFormat="1" ht="15.75" customHeight="1" x14ac:dyDescent="0.25">
      <c r="A80" s="168"/>
      <c r="B80" s="169"/>
      <c r="C80" s="169"/>
    </row>
    <row r="81" spans="1:3" s="112" customFormat="1" ht="15.75" customHeight="1" x14ac:dyDescent="0.25">
      <c r="A81" s="168"/>
      <c r="B81" s="169"/>
      <c r="C81" s="169"/>
    </row>
    <row r="82" spans="1:3" s="112" customFormat="1" ht="15.75" customHeight="1" x14ac:dyDescent="0.25">
      <c r="A82" s="168"/>
      <c r="B82" s="169"/>
      <c r="C82" s="169"/>
    </row>
    <row r="83" spans="1:3" s="112" customFormat="1" ht="15.75" customHeight="1" x14ac:dyDescent="0.25">
      <c r="A83" s="168"/>
      <c r="B83" s="169"/>
      <c r="C83" s="169"/>
    </row>
    <row r="84" spans="1:3" s="112" customFormat="1" ht="15.75" customHeight="1" x14ac:dyDescent="0.25">
      <c r="A84" s="168"/>
      <c r="B84" s="169"/>
      <c r="C84" s="169"/>
    </row>
    <row r="85" spans="1:3" s="112" customFormat="1" ht="15.75" customHeight="1" x14ac:dyDescent="0.25">
      <c r="A85" s="168"/>
      <c r="B85" s="169"/>
      <c r="C85" s="169"/>
    </row>
    <row r="86" spans="1:3" s="112" customFormat="1" ht="15.75" customHeight="1" x14ac:dyDescent="0.25">
      <c r="A86" s="168"/>
      <c r="B86" s="169"/>
      <c r="C86" s="169"/>
    </row>
    <row r="87" spans="1:3" s="112" customFormat="1" ht="15.75" customHeight="1" x14ac:dyDescent="0.25">
      <c r="A87" s="168"/>
      <c r="B87" s="169"/>
      <c r="C87" s="169"/>
    </row>
    <row r="88" spans="1:3" s="112" customFormat="1" ht="15.75" customHeight="1" x14ac:dyDescent="0.25">
      <c r="A88" s="168"/>
      <c r="B88" s="169"/>
      <c r="C88" s="169"/>
    </row>
    <row r="89" spans="1:3" s="112" customFormat="1" ht="15.75" customHeight="1" x14ac:dyDescent="0.25">
      <c r="A89" s="168"/>
      <c r="B89" s="169"/>
      <c r="C89" s="169"/>
    </row>
    <row r="90" spans="1:3" s="112" customFormat="1" ht="15.75" customHeight="1" x14ac:dyDescent="0.25">
      <c r="A90" s="168"/>
      <c r="B90" s="169"/>
      <c r="C90" s="169"/>
    </row>
    <row r="91" spans="1:3" s="112" customFormat="1" ht="15.75" customHeight="1" x14ac:dyDescent="0.25">
      <c r="A91" s="168"/>
      <c r="B91" s="169"/>
      <c r="C91" s="169"/>
    </row>
    <row r="92" spans="1:3" s="112" customFormat="1" ht="15.75" customHeight="1" x14ac:dyDescent="0.25">
      <c r="A92" s="168"/>
      <c r="B92" s="169"/>
      <c r="C92" s="169"/>
    </row>
    <row r="93" spans="1:3" s="112" customFormat="1" ht="15.75" customHeight="1" x14ac:dyDescent="0.25">
      <c r="A93" s="168"/>
      <c r="B93" s="169"/>
      <c r="C93" s="169"/>
    </row>
    <row r="94" spans="1:3" s="112" customFormat="1" ht="15.75" customHeight="1" x14ac:dyDescent="0.25">
      <c r="A94" s="168"/>
      <c r="B94" s="169"/>
      <c r="C94" s="169"/>
    </row>
    <row r="95" spans="1:3" s="112" customFormat="1" ht="15.75" customHeight="1" x14ac:dyDescent="0.25">
      <c r="A95" s="168"/>
      <c r="B95" s="169"/>
      <c r="C95" s="169"/>
    </row>
    <row r="96" spans="1:3" s="112" customFormat="1" ht="15.75" customHeight="1" x14ac:dyDescent="0.25">
      <c r="A96" s="168"/>
      <c r="B96" s="169"/>
      <c r="C96" s="169"/>
    </row>
    <row r="97" spans="1:3" s="112" customFormat="1" ht="15.75" customHeight="1" x14ac:dyDescent="0.25">
      <c r="A97" s="168"/>
      <c r="B97" s="169"/>
      <c r="C97" s="169"/>
    </row>
    <row r="98" spans="1:3" s="112" customFormat="1" ht="15.75" customHeight="1" x14ac:dyDescent="0.25">
      <c r="A98" s="168"/>
      <c r="B98" s="169"/>
      <c r="C98" s="169"/>
    </row>
    <row r="99" spans="1:3" s="112" customFormat="1" ht="15.75" customHeight="1" x14ac:dyDescent="0.25">
      <c r="A99" s="168"/>
      <c r="B99" s="169"/>
      <c r="C99" s="169"/>
    </row>
    <row r="100" spans="1:3" s="112" customFormat="1" ht="15.75" customHeight="1" x14ac:dyDescent="0.25">
      <c r="A100" s="168"/>
      <c r="B100" s="169"/>
      <c r="C100" s="169"/>
    </row>
    <row r="101" spans="1:3" s="112" customFormat="1" ht="15.75" customHeight="1" x14ac:dyDescent="0.25">
      <c r="A101" s="168"/>
      <c r="B101" s="169"/>
      <c r="C101" s="169"/>
    </row>
    <row r="102" spans="1:3" s="112" customFormat="1" ht="15.75" customHeight="1" x14ac:dyDescent="0.25">
      <c r="A102" s="168"/>
      <c r="B102" s="169"/>
      <c r="C102" s="169"/>
    </row>
    <row r="103" spans="1:3" s="112" customFormat="1" ht="15.75" customHeight="1" x14ac:dyDescent="0.25">
      <c r="A103" s="168"/>
      <c r="B103" s="169"/>
      <c r="C103" s="169"/>
    </row>
    <row r="104" spans="1:3" s="112" customFormat="1" ht="15.75" customHeight="1" x14ac:dyDescent="0.25">
      <c r="A104" s="168"/>
      <c r="B104" s="169"/>
      <c r="C104" s="169"/>
    </row>
    <row r="105" spans="1:3" s="112" customFormat="1" ht="15.75" customHeight="1" x14ac:dyDescent="0.25">
      <c r="A105" s="168"/>
      <c r="B105" s="169"/>
      <c r="C105" s="169"/>
    </row>
    <row r="106" spans="1:3" s="112" customFormat="1" ht="15.75" customHeight="1" x14ac:dyDescent="0.25">
      <c r="A106" s="168"/>
      <c r="B106" s="169"/>
      <c r="C106" s="169"/>
    </row>
    <row r="107" spans="1:3" s="112" customFormat="1" ht="15.75" customHeight="1" x14ac:dyDescent="0.25">
      <c r="A107" s="168"/>
      <c r="B107" s="169"/>
      <c r="C107" s="169"/>
    </row>
    <row r="108" spans="1:3" s="112" customFormat="1" ht="15.75" customHeight="1" x14ac:dyDescent="0.25">
      <c r="A108" s="168"/>
      <c r="B108" s="169"/>
      <c r="C108" s="169"/>
    </row>
    <row r="109" spans="1:3" s="112" customFormat="1" ht="15.75" customHeight="1" x14ac:dyDescent="0.25">
      <c r="A109" s="168"/>
      <c r="B109" s="169"/>
      <c r="C109" s="169"/>
    </row>
    <row r="110" spans="1:3" s="112" customFormat="1" ht="15.75" customHeight="1" x14ac:dyDescent="0.25">
      <c r="A110" s="168"/>
      <c r="B110" s="169"/>
      <c r="C110" s="169"/>
    </row>
    <row r="111" spans="1:3" s="112" customFormat="1" ht="15.75" customHeight="1" x14ac:dyDescent="0.25">
      <c r="A111" s="168"/>
      <c r="B111" s="169"/>
      <c r="C111" s="169"/>
    </row>
    <row r="112" spans="1:3" s="112" customFormat="1" ht="15.75" customHeight="1" x14ac:dyDescent="0.25">
      <c r="A112" s="168"/>
      <c r="B112" s="169"/>
      <c r="C112" s="169"/>
    </row>
    <row r="113" spans="1:3" s="112" customFormat="1" ht="15.75" customHeight="1" x14ac:dyDescent="0.25">
      <c r="A113" s="168"/>
      <c r="B113" s="169"/>
      <c r="C113" s="169"/>
    </row>
    <row r="114" spans="1:3" s="112" customFormat="1" ht="15.75" customHeight="1" x14ac:dyDescent="0.25">
      <c r="A114" s="168"/>
      <c r="B114" s="169"/>
      <c r="C114" s="169"/>
    </row>
    <row r="115" spans="1:3" s="112" customFormat="1" ht="15.75" customHeight="1" x14ac:dyDescent="0.25">
      <c r="A115" s="168"/>
      <c r="B115" s="169"/>
      <c r="C115" s="169"/>
    </row>
    <row r="116" spans="1:3" s="112" customFormat="1" ht="15.75" customHeight="1" x14ac:dyDescent="0.25">
      <c r="A116" s="168"/>
      <c r="B116" s="169"/>
      <c r="C116" s="169"/>
    </row>
    <row r="117" spans="1:3" s="112" customFormat="1" ht="15.75" customHeight="1" x14ac:dyDescent="0.25">
      <c r="A117" s="168"/>
      <c r="B117" s="169"/>
      <c r="C117" s="169"/>
    </row>
    <row r="118" spans="1:3" s="112" customFormat="1" ht="15.75" customHeight="1" x14ac:dyDescent="0.25">
      <c r="A118" s="168"/>
      <c r="B118" s="169"/>
      <c r="C118" s="169"/>
    </row>
    <row r="119" spans="1:3" s="112" customFormat="1" ht="15.75" customHeight="1" x14ac:dyDescent="0.25">
      <c r="A119" s="168"/>
      <c r="B119" s="169"/>
      <c r="C119" s="169"/>
    </row>
    <row r="120" spans="1:3" s="112" customFormat="1" ht="15.75" customHeight="1" x14ac:dyDescent="0.25">
      <c r="A120" s="168"/>
      <c r="B120" s="169"/>
      <c r="C120" s="169"/>
    </row>
    <row r="121" spans="1:3" s="112" customFormat="1" ht="15.75" customHeight="1" x14ac:dyDescent="0.25">
      <c r="A121" s="168"/>
      <c r="B121" s="169"/>
      <c r="C121" s="169"/>
    </row>
    <row r="122" spans="1:3" s="112" customFormat="1" ht="15.75" customHeight="1" x14ac:dyDescent="0.25">
      <c r="A122" s="168"/>
      <c r="B122" s="110"/>
      <c r="C122" s="110"/>
    </row>
    <row r="123" spans="1:3" s="112" customFormat="1" ht="15.75" customHeight="1" x14ac:dyDescent="0.25">
      <c r="A123" s="168"/>
      <c r="B123" s="110"/>
      <c r="C123" s="110"/>
    </row>
    <row r="124" spans="1:3" s="112" customFormat="1" ht="15.75" customHeight="1" x14ac:dyDescent="0.25">
      <c r="A124" s="168"/>
      <c r="B124" s="110"/>
      <c r="C124" s="110"/>
    </row>
    <row r="125" spans="1:3" s="112" customFormat="1" ht="15.75" customHeight="1" x14ac:dyDescent="0.25">
      <c r="A125" s="168"/>
      <c r="B125" s="110"/>
      <c r="C125" s="110"/>
    </row>
    <row r="126" spans="1:3" s="112" customFormat="1" ht="15.75" customHeight="1" x14ac:dyDescent="0.25">
      <c r="A126" s="168"/>
      <c r="B126" s="110"/>
      <c r="C126" s="110"/>
    </row>
    <row r="127" spans="1:3" s="112" customFormat="1" ht="15.75" customHeight="1" x14ac:dyDescent="0.25">
      <c r="A127" s="168"/>
      <c r="B127" s="110"/>
      <c r="C127" s="110"/>
    </row>
    <row r="128" spans="1:3" s="112" customFormat="1" ht="15.75" customHeight="1" x14ac:dyDescent="0.25">
      <c r="A128" s="168"/>
      <c r="B128" s="110"/>
      <c r="C128" s="110"/>
    </row>
    <row r="129" spans="1:57" ht="15.75" customHeight="1" x14ac:dyDescent="0.25">
      <c r="A129" s="168"/>
      <c r="B129" s="110"/>
      <c r="C129" s="110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</row>
    <row r="130" spans="1:57" ht="15.75" customHeight="1" x14ac:dyDescent="0.25">
      <c r="A130" s="168"/>
      <c r="B130" s="110"/>
      <c r="C130" s="110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</row>
    <row r="131" spans="1:57" ht="15.75" customHeight="1" x14ac:dyDescent="0.25">
      <c r="A131" s="170"/>
      <c r="B131" s="108"/>
      <c r="C131" s="108"/>
    </row>
    <row r="132" spans="1:57" ht="15.75" customHeight="1" x14ac:dyDescent="0.25">
      <c r="A132" s="170"/>
      <c r="B132" s="108"/>
      <c r="C132" s="108"/>
    </row>
    <row r="133" spans="1:57" ht="15.75" customHeight="1" x14ac:dyDescent="0.25">
      <c r="A133" s="170"/>
      <c r="B133" s="108"/>
      <c r="C133" s="108"/>
    </row>
    <row r="134" spans="1:57" ht="15.75" customHeight="1" x14ac:dyDescent="0.25">
      <c r="A134" s="170"/>
      <c r="B134" s="108"/>
      <c r="C134" s="108"/>
    </row>
    <row r="135" spans="1:57" ht="15.75" customHeight="1" x14ac:dyDescent="0.25">
      <c r="A135" s="170"/>
      <c r="B135" s="108"/>
      <c r="C135" s="108"/>
    </row>
    <row r="136" spans="1:57" ht="15.75" customHeight="1" x14ac:dyDescent="0.25">
      <c r="A136" s="170"/>
      <c r="B136" s="108"/>
      <c r="C136" s="108"/>
    </row>
    <row r="137" spans="1:57" ht="15.75" customHeight="1" x14ac:dyDescent="0.25">
      <c r="A137" s="170"/>
      <c r="B137" s="108"/>
      <c r="C137" s="108"/>
    </row>
    <row r="138" spans="1:57" ht="15.75" customHeight="1" x14ac:dyDescent="0.25">
      <c r="A138" s="170"/>
      <c r="B138" s="108"/>
      <c r="C138" s="108"/>
    </row>
    <row r="139" spans="1:57" ht="15.75" customHeight="1" x14ac:dyDescent="0.25">
      <c r="A139" s="170"/>
      <c r="B139" s="108"/>
      <c r="C139" s="108"/>
    </row>
    <row r="140" spans="1:57" ht="15.75" customHeight="1" x14ac:dyDescent="0.25">
      <c r="A140" s="170"/>
      <c r="B140" s="108"/>
      <c r="C140" s="108"/>
    </row>
    <row r="141" spans="1:57" ht="15.75" customHeight="1" x14ac:dyDescent="0.25">
      <c r="A141" s="170"/>
      <c r="B141" s="108"/>
      <c r="C141" s="108"/>
    </row>
    <row r="142" spans="1:57" ht="15.75" customHeight="1" x14ac:dyDescent="0.25">
      <c r="A142" s="170"/>
      <c r="B142" s="108"/>
      <c r="C142" s="108"/>
    </row>
    <row r="143" spans="1:57" ht="15.75" customHeight="1" x14ac:dyDescent="0.25">
      <c r="A143" s="170"/>
      <c r="B143" s="108"/>
      <c r="C143" s="108"/>
    </row>
    <row r="144" spans="1:57" ht="15.75" customHeight="1" x14ac:dyDescent="0.25">
      <c r="A144" s="170"/>
      <c r="B144" s="108"/>
      <c r="C144" s="108"/>
    </row>
    <row r="145" spans="1:3" ht="15.75" customHeight="1" x14ac:dyDescent="0.25">
      <c r="A145" s="170"/>
      <c r="B145" s="108"/>
      <c r="C145" s="108"/>
    </row>
    <row r="146" spans="1:3" ht="15.75" customHeight="1" x14ac:dyDescent="0.25">
      <c r="A146" s="170"/>
      <c r="B146" s="108"/>
      <c r="C146" s="108"/>
    </row>
    <row r="147" spans="1:3" ht="15.75" customHeight="1" x14ac:dyDescent="0.25">
      <c r="A147" s="170"/>
      <c r="B147" s="108"/>
      <c r="C147" s="108"/>
    </row>
    <row r="148" spans="1:3" ht="15.75" customHeight="1" x14ac:dyDescent="0.25">
      <c r="A148" s="170"/>
      <c r="B148" s="108"/>
      <c r="C148" s="108"/>
    </row>
    <row r="149" spans="1:3" ht="15.75" customHeight="1" x14ac:dyDescent="0.25">
      <c r="A149" s="170"/>
      <c r="B149" s="108"/>
      <c r="C149" s="108"/>
    </row>
    <row r="150" spans="1:3" ht="15.75" customHeight="1" x14ac:dyDescent="0.25">
      <c r="A150" s="170"/>
      <c r="B150" s="108"/>
      <c r="C150" s="108"/>
    </row>
    <row r="151" spans="1:3" ht="15.75" customHeight="1" x14ac:dyDescent="0.25">
      <c r="A151" s="170"/>
      <c r="B151" s="108"/>
      <c r="C151" s="108"/>
    </row>
    <row r="152" spans="1:3" ht="15.75" customHeight="1" x14ac:dyDescent="0.25">
      <c r="A152" s="170"/>
      <c r="B152" s="108"/>
      <c r="C152" s="108"/>
    </row>
    <row r="153" spans="1:3" ht="15.75" customHeight="1" x14ac:dyDescent="0.25">
      <c r="A153" s="170"/>
      <c r="B153" s="108"/>
      <c r="C153" s="108"/>
    </row>
    <row r="154" spans="1:3" ht="15.75" customHeight="1" x14ac:dyDescent="0.25">
      <c r="A154" s="170"/>
      <c r="B154" s="108"/>
      <c r="C154" s="108"/>
    </row>
    <row r="155" spans="1:3" ht="15.75" customHeight="1" x14ac:dyDescent="0.25">
      <c r="A155" s="170"/>
      <c r="B155" s="108"/>
      <c r="C155" s="108"/>
    </row>
    <row r="156" spans="1:3" ht="15.75" customHeight="1" x14ac:dyDescent="0.25">
      <c r="A156" s="170"/>
      <c r="B156" s="108"/>
      <c r="C156" s="108"/>
    </row>
    <row r="157" spans="1:3" ht="15.75" customHeight="1" x14ac:dyDescent="0.25">
      <c r="A157" s="170"/>
      <c r="B157" s="108"/>
      <c r="C157" s="108"/>
    </row>
    <row r="158" spans="1:3" ht="15.75" customHeight="1" x14ac:dyDescent="0.25">
      <c r="A158" s="170"/>
      <c r="B158" s="108"/>
      <c r="C158" s="108"/>
    </row>
    <row r="159" spans="1:3" ht="15.75" customHeight="1" x14ac:dyDescent="0.25">
      <c r="A159" s="170"/>
      <c r="B159" s="108"/>
      <c r="C159" s="108"/>
    </row>
    <row r="160" spans="1:3" ht="15.75" customHeight="1" x14ac:dyDescent="0.25">
      <c r="A160" s="170"/>
      <c r="B160" s="108"/>
      <c r="C160" s="108"/>
    </row>
    <row r="161" spans="1:3" ht="15.75" customHeight="1" x14ac:dyDescent="0.25">
      <c r="A161" s="170"/>
      <c r="B161" s="108"/>
      <c r="C161" s="108"/>
    </row>
    <row r="162" spans="1:3" ht="15.75" customHeight="1" x14ac:dyDescent="0.25">
      <c r="A162" s="170"/>
      <c r="B162" s="108"/>
      <c r="C162" s="108"/>
    </row>
    <row r="163" spans="1:3" x14ac:dyDescent="0.25">
      <c r="A163" s="170"/>
      <c r="B163" s="108"/>
      <c r="C163" s="108"/>
    </row>
    <row r="164" spans="1:3" x14ac:dyDescent="0.25">
      <c r="A164" s="170"/>
      <c r="B164" s="108"/>
      <c r="C164" s="108"/>
    </row>
    <row r="165" spans="1:3" x14ac:dyDescent="0.25">
      <c r="A165" s="170"/>
      <c r="B165" s="108"/>
      <c r="C165" s="108"/>
    </row>
    <row r="166" spans="1:3" x14ac:dyDescent="0.25">
      <c r="A166" s="170"/>
      <c r="B166" s="108"/>
      <c r="C166" s="108"/>
    </row>
    <row r="167" spans="1:3" x14ac:dyDescent="0.25">
      <c r="A167" s="170"/>
      <c r="B167" s="108"/>
      <c r="C167" s="108"/>
    </row>
    <row r="168" spans="1:3" x14ac:dyDescent="0.25">
      <c r="A168" s="170"/>
      <c r="B168" s="108"/>
      <c r="C168" s="108"/>
    </row>
    <row r="169" spans="1:3" x14ac:dyDescent="0.25">
      <c r="A169" s="170"/>
      <c r="B169" s="108"/>
      <c r="C169" s="108"/>
    </row>
    <row r="170" spans="1:3" x14ac:dyDescent="0.25">
      <c r="A170" s="170"/>
      <c r="B170" s="108"/>
      <c r="C170" s="108"/>
    </row>
    <row r="171" spans="1:3" x14ac:dyDescent="0.25">
      <c r="A171" s="170"/>
      <c r="B171" s="108"/>
      <c r="C171" s="108"/>
    </row>
    <row r="172" spans="1:3" x14ac:dyDescent="0.25">
      <c r="A172" s="170"/>
      <c r="B172" s="108"/>
      <c r="C172" s="108"/>
    </row>
    <row r="173" spans="1:3" x14ac:dyDescent="0.25">
      <c r="A173" s="170"/>
      <c r="B173" s="108"/>
      <c r="C173" s="108"/>
    </row>
    <row r="174" spans="1:3" x14ac:dyDescent="0.25">
      <c r="A174" s="170"/>
      <c r="B174" s="108"/>
      <c r="C174" s="108"/>
    </row>
    <row r="175" spans="1:3" x14ac:dyDescent="0.25">
      <c r="A175" s="170"/>
      <c r="B175" s="108"/>
      <c r="C175" s="108"/>
    </row>
    <row r="176" spans="1:3" x14ac:dyDescent="0.25">
      <c r="A176" s="170"/>
      <c r="B176" s="108"/>
      <c r="C176" s="108"/>
    </row>
    <row r="177" spans="1:3" x14ac:dyDescent="0.25">
      <c r="A177" s="170"/>
      <c r="B177" s="108"/>
      <c r="C177" s="108"/>
    </row>
    <row r="178" spans="1:3" x14ac:dyDescent="0.25">
      <c r="A178" s="170"/>
      <c r="B178" s="108"/>
      <c r="C178" s="108"/>
    </row>
    <row r="179" spans="1:3" x14ac:dyDescent="0.25">
      <c r="A179" s="170"/>
      <c r="B179" s="108"/>
      <c r="C179" s="108"/>
    </row>
    <row r="180" spans="1:3" x14ac:dyDescent="0.25">
      <c r="A180" s="170"/>
      <c r="B180" s="108"/>
      <c r="C180" s="108"/>
    </row>
    <row r="181" spans="1:3" x14ac:dyDescent="0.25">
      <c r="A181" s="170"/>
      <c r="B181" s="108"/>
      <c r="C181" s="108"/>
    </row>
    <row r="182" spans="1:3" x14ac:dyDescent="0.25">
      <c r="A182" s="170"/>
      <c r="B182" s="108"/>
      <c r="C182" s="108"/>
    </row>
    <row r="183" spans="1:3" x14ac:dyDescent="0.25">
      <c r="A183" s="170"/>
      <c r="B183" s="108"/>
      <c r="C183" s="108"/>
    </row>
    <row r="184" spans="1:3" x14ac:dyDescent="0.25">
      <c r="A184" s="170"/>
      <c r="B184" s="108"/>
      <c r="C184" s="108"/>
    </row>
    <row r="185" spans="1:3" x14ac:dyDescent="0.25">
      <c r="A185" s="170"/>
      <c r="B185" s="108"/>
      <c r="C185" s="108"/>
    </row>
    <row r="186" spans="1:3" x14ac:dyDescent="0.25">
      <c r="A186" s="170"/>
      <c r="B186" s="108"/>
      <c r="C186" s="108"/>
    </row>
    <row r="187" spans="1:3" x14ac:dyDescent="0.25">
      <c r="A187" s="170"/>
      <c r="B187" s="108"/>
      <c r="C187" s="108"/>
    </row>
    <row r="188" spans="1:3" x14ac:dyDescent="0.25">
      <c r="A188" s="170"/>
      <c r="B188" s="108"/>
      <c r="C188" s="108"/>
    </row>
    <row r="189" spans="1:3" x14ac:dyDescent="0.25">
      <c r="A189" s="170"/>
      <c r="B189" s="108"/>
      <c r="C189" s="108"/>
    </row>
    <row r="190" spans="1:3" x14ac:dyDescent="0.25">
      <c r="A190" s="170"/>
      <c r="B190" s="108"/>
      <c r="C190" s="108"/>
    </row>
    <row r="191" spans="1:3" x14ac:dyDescent="0.25">
      <c r="A191" s="170"/>
      <c r="B191" s="108"/>
      <c r="C191" s="108"/>
    </row>
    <row r="192" spans="1:3" x14ac:dyDescent="0.25">
      <c r="A192" s="170"/>
      <c r="B192" s="108"/>
      <c r="C192" s="108"/>
    </row>
    <row r="193" spans="1:3" x14ac:dyDescent="0.25">
      <c r="A193" s="170"/>
      <c r="B193" s="108"/>
      <c r="C193" s="108"/>
    </row>
    <row r="194" spans="1:3" x14ac:dyDescent="0.25">
      <c r="A194" s="170"/>
      <c r="B194" s="108"/>
      <c r="C194" s="108"/>
    </row>
    <row r="195" spans="1:3" x14ac:dyDescent="0.25">
      <c r="A195" s="170"/>
      <c r="B195" s="108"/>
      <c r="C195" s="108"/>
    </row>
    <row r="196" spans="1:3" x14ac:dyDescent="0.25">
      <c r="A196" s="170"/>
      <c r="B196" s="108"/>
      <c r="C196" s="108"/>
    </row>
    <row r="197" spans="1:3" x14ac:dyDescent="0.25">
      <c r="A197" s="170"/>
      <c r="B197" s="108"/>
      <c r="C197" s="108"/>
    </row>
    <row r="198" spans="1:3" x14ac:dyDescent="0.25">
      <c r="A198" s="170"/>
      <c r="B198" s="108"/>
      <c r="C198" s="108"/>
    </row>
    <row r="199" spans="1:3" x14ac:dyDescent="0.25">
      <c r="A199" s="170"/>
      <c r="B199" s="108"/>
      <c r="C199" s="108"/>
    </row>
    <row r="200" spans="1:3" x14ac:dyDescent="0.25">
      <c r="A200" s="170"/>
      <c r="B200" s="108"/>
      <c r="C200" s="108"/>
    </row>
    <row r="201" spans="1:3" x14ac:dyDescent="0.25">
      <c r="A201" s="170"/>
      <c r="B201" s="108"/>
      <c r="C201" s="108"/>
    </row>
    <row r="202" spans="1:3" x14ac:dyDescent="0.25">
      <c r="A202" s="170"/>
      <c r="B202" s="108"/>
      <c r="C202" s="108"/>
    </row>
    <row r="203" spans="1:3" x14ac:dyDescent="0.25">
      <c r="A203" s="170"/>
      <c r="B203" s="108"/>
      <c r="C203" s="108"/>
    </row>
    <row r="204" spans="1:3" x14ac:dyDescent="0.25">
      <c r="A204" s="170"/>
      <c r="B204" s="108"/>
      <c r="C204" s="108"/>
    </row>
    <row r="205" spans="1:3" x14ac:dyDescent="0.25">
      <c r="A205" s="170"/>
      <c r="B205" s="108"/>
      <c r="C205" s="108"/>
    </row>
    <row r="206" spans="1:3" x14ac:dyDescent="0.25">
      <c r="A206" s="170"/>
      <c r="B206" s="108"/>
      <c r="C206" s="108"/>
    </row>
    <row r="207" spans="1:3" x14ac:dyDescent="0.25">
      <c r="A207" s="170"/>
      <c r="B207" s="108"/>
      <c r="C207" s="108"/>
    </row>
    <row r="208" spans="1:3" x14ac:dyDescent="0.25">
      <c r="A208" s="170"/>
      <c r="B208" s="108"/>
      <c r="C208" s="108"/>
    </row>
    <row r="209" spans="1:3" x14ac:dyDescent="0.25">
      <c r="A209" s="170"/>
      <c r="B209" s="108"/>
      <c r="C209" s="108"/>
    </row>
    <row r="210" spans="1:3" x14ac:dyDescent="0.25">
      <c r="A210" s="170"/>
      <c r="B210" s="108"/>
      <c r="C210" s="108"/>
    </row>
    <row r="211" spans="1:3" x14ac:dyDescent="0.25">
      <c r="A211" s="170"/>
      <c r="B211" s="108"/>
      <c r="C211" s="108"/>
    </row>
    <row r="212" spans="1:3" x14ac:dyDescent="0.25">
      <c r="A212" s="170"/>
      <c r="B212" s="108"/>
      <c r="C212" s="108"/>
    </row>
    <row r="213" spans="1:3" x14ac:dyDescent="0.25">
      <c r="A213" s="170"/>
      <c r="B213" s="108"/>
      <c r="C213" s="108"/>
    </row>
    <row r="214" spans="1:3" x14ac:dyDescent="0.25">
      <c r="A214" s="170"/>
      <c r="B214" s="108"/>
      <c r="C214" s="108"/>
    </row>
    <row r="215" spans="1:3" x14ac:dyDescent="0.25">
      <c r="A215" s="170"/>
      <c r="B215" s="108"/>
      <c r="C215" s="108"/>
    </row>
    <row r="216" spans="1:3" x14ac:dyDescent="0.25">
      <c r="A216" s="170"/>
      <c r="B216" s="108"/>
      <c r="C216" s="108"/>
    </row>
    <row r="217" spans="1:3" x14ac:dyDescent="0.25">
      <c r="A217" s="170"/>
      <c r="B217" s="108"/>
      <c r="C217" s="108"/>
    </row>
    <row r="218" spans="1:3" x14ac:dyDescent="0.25">
      <c r="A218" s="170"/>
      <c r="B218" s="108"/>
      <c r="C218" s="108"/>
    </row>
    <row r="219" spans="1:3" x14ac:dyDescent="0.25">
      <c r="A219" s="170"/>
      <c r="B219" s="108"/>
      <c r="C219" s="108"/>
    </row>
    <row r="220" spans="1:3" x14ac:dyDescent="0.25">
      <c r="A220" s="170"/>
      <c r="B220" s="108"/>
      <c r="C220" s="108"/>
    </row>
    <row r="221" spans="1:3" x14ac:dyDescent="0.25">
      <c r="A221" s="170"/>
      <c r="B221" s="108"/>
      <c r="C221" s="108"/>
    </row>
    <row r="222" spans="1:3" x14ac:dyDescent="0.25">
      <c r="A222" s="170"/>
      <c r="B222" s="108"/>
      <c r="C222" s="108"/>
    </row>
    <row r="223" spans="1:3" x14ac:dyDescent="0.25">
      <c r="A223" s="170"/>
      <c r="B223" s="108"/>
      <c r="C223" s="108"/>
    </row>
    <row r="224" spans="1:3" x14ac:dyDescent="0.25">
      <c r="A224" s="170"/>
      <c r="B224" s="108"/>
      <c r="C224" s="108"/>
    </row>
    <row r="225" spans="1:3" x14ac:dyDescent="0.25">
      <c r="A225" s="170"/>
      <c r="B225" s="108"/>
      <c r="C225" s="108"/>
    </row>
    <row r="226" spans="1:3" x14ac:dyDescent="0.25">
      <c r="A226" s="170"/>
      <c r="B226" s="108"/>
      <c r="C226" s="108"/>
    </row>
    <row r="227" spans="1:3" x14ac:dyDescent="0.25">
      <c r="A227" s="170"/>
      <c r="B227" s="108"/>
      <c r="C227" s="108"/>
    </row>
  </sheetData>
  <sheetProtection selectLockedCells="1"/>
  <protectedRanges>
    <protectedRange sqref="C43" name="Tartomány4"/>
    <protectedRange sqref="C55:C56" name="Tartomány4_1"/>
  </protectedRanges>
  <mergeCells count="65">
    <mergeCell ref="D41:AA41"/>
    <mergeCell ref="AB41:AY41"/>
    <mergeCell ref="AZ41:BE41"/>
    <mergeCell ref="A42:AA42"/>
    <mergeCell ref="A43:AA43"/>
    <mergeCell ref="BB8:BC8"/>
    <mergeCell ref="BD8:BD9"/>
    <mergeCell ref="BE8:BE9"/>
    <mergeCell ref="D35:AA35"/>
    <mergeCell ref="AB35:AY35"/>
    <mergeCell ref="AZ35:BE35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AR8:AR9"/>
    <mergeCell ref="AA8:AA9"/>
    <mergeCell ref="AB8:AC8"/>
    <mergeCell ref="AD8:AE8"/>
    <mergeCell ref="AF8:AF9"/>
    <mergeCell ref="AG8:AG9"/>
    <mergeCell ref="AH8:AI8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SZAK</vt:lpstr>
      <vt:lpstr>Hadtáp</vt:lpstr>
      <vt:lpstr>Közl_SPEC</vt:lpstr>
      <vt:lpstr>páncélos- és gépjármű</vt:lpstr>
      <vt:lpstr>fegyverzettechnika</vt:lpstr>
      <vt:lpstr>Katonai pénzügyi</vt:lpstr>
      <vt:lpstr>Hadtáp!Nyomtatási_terület</vt:lpstr>
      <vt:lpstr>'Katonai pénzügyi'!Nyomtatási_terület</vt:lpstr>
      <vt:lpstr>Közl_SPEC!Nyomtatási_terület</vt:lpstr>
      <vt:lpstr>'páncélos- és gépjármű'!Nyomtatási_terület</vt:lpstr>
      <vt:lpstr>SZAK!Nyomtatási_terület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Szántai Renáta</cp:lastModifiedBy>
  <cp:lastPrinted>2024-05-28T08:10:19Z</cp:lastPrinted>
  <dcterms:created xsi:type="dcterms:W3CDTF">2013-03-06T07:49:00Z</dcterms:created>
  <dcterms:modified xsi:type="dcterms:W3CDTF">2024-08-13T06:59:30Z</dcterms:modified>
</cp:coreProperties>
</file>